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eg" ContentType="image/jpeg"/>
  <Default Extension="png" ContentType="image/png"/>
  <Default Extension="gif" ContentType="image/gif"/>
  <Default Extension="wmf" ContentType="image/x-wmf"/>
  <Default Extension="emf" ContentType="image/x-emf"/>
  <Override ContentType="application/vnd.openxmlformats-package.core-properties+xml" PartName="/docProps/core.x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sharedStrings+xml" PartName="/xl/sharedStrings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externalLink+xml" PartName="/xl/externalLinks/externalLink11.xml"/>
  <Override ContentType="application/vnd.openxmlformats-officedocument.spreadsheetml.externalLink+xml" PartName="/xl/externalLinks/externalLink12.xml"/>
  <Override ContentType="application/vnd.openxmlformats-officedocument.spreadsheetml.externalLink+xml" PartName="/xl/externalLinks/externalLink13.xml"/>
  <Override ContentType="application/vnd.openxmlformats-officedocument.spreadsheetml.externalLink+xml" PartName="/xl/externalLinks/externalLink14.xml"/>
  <Override ContentType="application/vnd.openxmlformats-officedocument.spreadsheetml.externalLink+xml" PartName="/xl/externalLinks/externalLink15.xml"/>
  <Override ContentType="application/vnd.openxmlformats-officedocument.spreadsheetml.externalLink+xml" PartName="/xl/externalLinks/externalLink16.xml"/>
  <Override ContentType="application/vnd.openxmlformats-officedocument.spreadsheetml.externalLink+xml" PartName="/xl/externalLinks/externalLink17.xml"/>
  <Override ContentType="application/vnd.openxmlformats-officedocument.spreadsheetml.externalLink+xml" PartName="/xl/externalLinks/externalLink18.xml"/>
  <Override ContentType="application/vnd.openxmlformats-officedocument.spreadsheetml.externalLink+xml" PartName="/xl/externalLinks/externalLink19.xml"/>
  <Override ContentType="application/vnd.openxmlformats-officedocument.spreadsheetml.externalLink+xml" PartName="/xl/externalLinks/externalLink20.xml"/>
  <Override ContentType="application/vnd.openxmlformats-officedocument.spreadsheetml.externalLink+xml" PartName="/xl/externalLinks/externalLink21.xml"/>
  <Override ContentType="application/vnd.openxmlformats-officedocument.spreadsheetml.externalLink+xml" PartName="/xl/externalLinks/externalLink22.xml"/>
  <Override ContentType="application/vnd.openxmlformats-officedocument.spreadsheetml.externalLink+xml" PartName="/xl/externalLinks/externalLink23.xml"/>
  <Override ContentType="application/vnd.openxmlformats-officedocument.spreadsheetml.externalLink+xml" PartName="/xl/externalLinks/externalLink24.xml"/>
  <Override ContentType="application/vnd.openxmlformats-officedocument.spreadsheetml.externalLink+xml" PartName="/xl/externalLinks/externalLink25.xml"/>
  <Override ContentType="application/vnd.openxmlformats-officedocument.spreadsheetml.externalLink+xml" PartName="/xl/externalLinks/externalLink26.xml"/>
  <Override ContentType="application/vnd.openxmlformats-officedocument.spreadsheetml.externalLink+xml" PartName="/xl/externalLinks/externalLink27.xml"/>
  <Override ContentType="application/vnd.openxmlformats-officedocument.spreadsheetml.externalLink+xml" PartName="/xl/externalLinks/externalLink28.xml"/>
  <Override ContentType="application/vnd.openxmlformats-officedocument.spreadsheetml.externalLink+xml" PartName="/xl/externalLinks/externalLink29.xml"/>
  <Override ContentType="application/vnd.openxmlformats-officedocument.spreadsheetml.externalLink+xml" PartName="/xl/externalLinks/externalLink30.xml"/>
  <Override ContentType="application/vnd.openxmlformats-officedocument.spreadsheetml.externalLink+xml" PartName="/xl/externalLinks/externalLink31.xml"/>
  <Override ContentType="application/vnd.openxmlformats-officedocument.spreadsheetml.externalLink+xml" PartName="/xl/externalLinks/externalLink32.xml"/>
  <Override ContentType="application/vnd.openxmlformats-officedocument.spreadsheetml.externalLink+xml" PartName="/xl/externalLinks/externalLink33.xml"/>
  <Override ContentType="application/vnd.openxmlformats-officedocument.spreadsheetml.externalLink+xml" PartName="/xl/externalLinks/externalLink34.xml"/>
  <Override ContentType="application/vnd.openxmlformats-officedocument.spreadsheetml.externalLink+xml" PartName="/xl/externalLinks/externalLink35.xml"/>
  <Override ContentType="application/vnd.openxmlformats-officedocument.spreadsheetml.externalLink+xml" PartName="/xl/externalLinks/externalLink36.xml"/>
  <Override ContentType="application/vnd.openxmlformats-officedocument.theme+xml" PartName="/xl/theme/theme1.xml"/>
</Types>
</file>

<file path=_rels/.rels><?xml version="1.0" encoding="UTF-8" standalone="yes"?><Relationships xmlns="http://schemas.openxmlformats.org/package/2006/relationships" 
><Relationship Target="docProps/core.xml" Type="http://schemas.openxmlformats.org/package/2006/relationships/metadata/core-properties" Id="rId1" /><Relationship Target="xl/workbook.xml" Type="http://schemas.openxmlformats.org/officeDocument/2006/relationships/officeDocument" Id="rId2" /><Relationship Target="docProps/app.xml" Type="http://schemas.openxmlformats.org/officeDocument/2006/relationships/extended-properties" Id="rId3" /></Relationships>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7" rupBuild="21328"/>
  <workbookPr defaultThemeVersion="124226"/>
  <bookViews>
    <workbookView xWindow="3015" yWindow="315" windowWidth="15375" windowHeight="10230" tabRatio="837" firstSheet="2" activeTab="6">
</workbookView>
  </bookViews>
  <sheets>
    <sheet name="Осн. фін. пок." sheetId="1" r:id="rId2"/>
    <sheet name="I. Фін результат" sheetId="2" r:id="rId3"/>
    <sheet name="ІІ. Розр. з бюджетом" sheetId="3" r:id="rId4"/>
    <sheet name="ІІІ. Рух грош. коштів" sheetId="4" r:id="rId5"/>
    <sheet name="IV. Кап. інвестиції" sheetId="5" r:id="rId6"/>
    <sheet name=" V. Коефіцієнти" sheetId="6" r:id="rId7"/>
    <sheet name="6.1. Інша інфо_1" sheetId="7" r:id="rId8"/>
    <sheet name="6.2. Інша інфо_2" sheetId="8" r:id="rId9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calcPr calcId="0" fullCalcOnLoad="1" iterateDelta="0.000999999999748979"/>
</workbook>
</file>

<file path=xl/sharedStrings.xml><?xml version="1.0" encoding="utf-8"?>
<sst xmlns="http://schemas.openxmlformats.org/spreadsheetml/2006/main" count="606">
  <si>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</si>
  <si>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</si>
  <si>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</si>
  <si>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</si>
  <si>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</si>
  <si>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</si>
  <si>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</si>
  <si>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</si>
  <si>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</si>
  <si>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</si>
  <si>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</si>
  <si>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</si>
  <si>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</si>
  <si>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</si>
  <si>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</si>
  <si>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</si>
  <si>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</si>
  <si>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</si>
  <si>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</si>
  <si>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</si>
  <si>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Додаток 1</t>
  </si>
  <si>
    <t>Територія</t>
  </si>
  <si>
    <t>Форма власності</t>
  </si>
  <si>
    <t>Плановий рік (усього)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</si>
  <si>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</si>
  <si>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</si>
  <si>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</si>
  <si>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</si>
  <si>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</si>
  <si>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 xml:space="preserve"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</si>
  <si>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</si>
  <si>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</si>
  <si>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</si>
  <si>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</si>
  <si>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Забезпечення</t>
  </si>
  <si>
    <t>х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</si>
  <si>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</si>
  <si>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</si>
  <si>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</si>
  <si>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</si>
  <si>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</si>
  <si>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</si>
  <si>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</si>
  <si>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</si>
  <si>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</si>
  <si>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</si>
  <si>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</si>
  <si>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</si>
  <si>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</si>
  <si>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</si>
  <si>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</si>
  <si>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</si>
  <si>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</si>
  <si>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</si>
  <si>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</si>
  <si>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</si>
  <si>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</si>
  <si>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</si>
  <si>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</si>
  <si>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</si>
  <si>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</si>
  <si>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</si>
  <si>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План поточного року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</si>
  <si>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</si>
  <si>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</si>
  <si>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</si>
  <si>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</si>
  <si>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 xml:space="preserve"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</si>
  <si>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</si>
  <si>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</si>
  <si>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ІV </t>
  </si>
  <si>
    <t>за минулий рік</t>
  </si>
  <si>
    <t>за плановий рік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</si>
  <si>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</si>
  <si>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</si>
  <si>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 xml:space="preserve">ІІІ </t>
  </si>
  <si>
    <t xml:space="preserve">І </t>
  </si>
  <si>
    <t xml:space="preserve">ІІ </t>
  </si>
  <si>
    <t>__________________________________________________________________________________________________________________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</si>
  <si>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</si>
  <si>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</si>
  <si>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</si>
  <si>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</si>
  <si>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рік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</si>
  <si>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</si>
  <si>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</si>
  <si>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</si>
  <si>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</si>
  <si>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</si>
  <si>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Плановий ______  рік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</si>
  <si>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</si>
  <si>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</si>
  <si>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</si>
  <si>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</si>
  <si>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</si>
  <si>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</si>
  <si>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</si>
  <si>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</si>
  <si>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у тому числі за кварталами</t>
  </si>
  <si>
    <t>Фактичний показник за _____ минулий рік</t>
  </si>
  <si>
    <t>Плановий показник поточного_____ року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</si>
  <si>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</si>
  <si>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</si>
  <si>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</si>
  <si>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>Примітки</t>
  </si>
  <si>
    <t xml:space="preserve">         (ініціали, прізвище)    </t>
  </si>
  <si>
    <t>у тому числі:</t>
  </si>
  <si>
    <t/>
    <r>
      <t>у тому числі:</t>
    </r>
    <r>
      <rPr>
        <rFont val="Times New Roman"/>
        <charset val="204"/>
        <family val="1"/>
        <i/>
        <color auto="1" tint="3.20399247019343E-219"/>
        <sz val="14"/>
      </rPr>
      <t xml:space="preserve"> </t>
    </r>
  </si>
  <si>
    <t>Фактичний показник поточного року за останній звітний період _________________________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</si>
  <si>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</si>
  <si>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</si>
  <si>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</si>
  <si>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</si>
  <si>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</si>
  <si>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</si>
  <si>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</si>
  <si>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</si>
  <si>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</si>
  <si>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</si>
  <si>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</si>
  <si>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</si>
  <si>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</si>
  <si>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</si>
  <si>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</si>
  <si>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</si>
  <si>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</si>
  <si>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</si>
  <si>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</si>
  <si>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(ініціали, прізвище)</t>
  </si>
  <si>
    <t xml:space="preserve">ПОГОДЖЕНО </t>
  </si>
  <si>
    <t xml:space="preserve">ЗАТВЕРДЖЕНО  </t>
  </si>
  <si>
    <t xml:space="preserve">РОЗГЛЯНУТО  </t>
  </si>
  <si>
    <t>за КОАТУУ</t>
  </si>
  <si>
    <t>за КОПФГ</t>
  </si>
  <si>
    <t xml:space="preserve">за ЄДРПОУ </t>
  </si>
  <si>
    <t>______________________________________</t>
  </si>
  <si>
    <t>у тому числі за основними видами діяльності за КВЕД</t>
  </si>
  <si>
    <t/>
    <r>
      <t>Керівник</t>
    </r>
    <r>
      <rPr>
        <rFont val="Times New Roman"/>
        <charset val="204"/>
        <family val="1"/>
        <color auto="1" tint="3.20399247019343E-219"/>
        <sz val="14"/>
      </rPr>
      <t xml:space="preserve">   _____________________________________</t>
    </r>
  </si>
  <si>
    <t>(найменування підприємства)</t>
  </si>
  <si>
    <t>Плановий рік</t>
  </si>
  <si>
    <t>Код за ЄДРПОУ</t>
  </si>
  <si>
    <t xml:space="preserve">Рік</t>
  </si>
  <si>
    <t xml:space="preserve"> рішення Кабінету Міністрів України)</t>
  </si>
  <si>
    <t xml:space="preserve"> управління підприємством або номер відповідного </t>
  </si>
  <si>
    <t>управління підприємством)</t>
  </si>
  <si>
    <t>Витрати на збут</t>
  </si>
  <si>
    <t>Адміністративні витрати</t>
  </si>
  <si>
    <t>EBITDA</t>
  </si>
  <si>
    <t>Власний капітал</t>
  </si>
  <si>
    <t xml:space="preserve">Розподіл чистого прибутку</t>
  </si>
  <si>
    <t>ІІІ. Рух грошових коштів</t>
  </si>
  <si>
    <t>IІ. Розрахунки з бюджетом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</si>
  <si>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</si>
  <si>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</si>
  <si>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</si>
  <si>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</si>
  <si>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</si>
  <si>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Прогноз на поточний рік</t>
  </si>
  <si>
    <t xml:space="preserve"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</si>
  <si>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</si>
  <si>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</si>
  <si>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</si>
  <si>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</si>
  <si>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</si>
  <si>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</si>
  <si>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</si>
  <si>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</si>
  <si>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</si>
  <si>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</si>
  <si>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</si>
  <si>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</si>
  <si>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</si>
  <si>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</si>
  <si>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</si>
  <si>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</si>
  <si>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</si>
  <si>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</si>
  <si>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</si>
  <si>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 xml:space="preserve">Рік придбання</t>
  </si>
  <si>
    <t>Витрати, усього</t>
  </si>
  <si>
    <t>Договір</t>
  </si>
  <si>
    <t>Дата початку оренди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</si>
  <si>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</si>
  <si>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</si>
  <si>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</si>
  <si>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</si>
  <si>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</si>
  <si>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</si>
  <si>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</si>
  <si>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</si>
  <si>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</si>
  <si>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</si>
  <si>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</si>
  <si>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</si>
  <si>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</si>
  <si>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</si>
  <si>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</si>
  <si>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x</t>
  </si>
  <si>
    <t>Адміністративні витрати, у тому числі:</t>
  </si>
  <si>
    <t>Витрати на збут, у тому числі:</t>
  </si>
  <si>
    <t xml:space="preserve">Рентабельність EBITDA</t>
  </si>
  <si>
    <t>Коефіцієнт фінансової стійкості</t>
  </si>
  <si>
    <t>Пояснення та обґрунтування до запланованого рівня доходів/витрат</t>
  </si>
  <si>
    <t>Елементи операційних витрат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</si>
  <si>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</si>
  <si>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</si>
  <si>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</si>
  <si>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</si>
  <si>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</si>
  <si>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/>
    <r>
      <t xml:space="preserve">Керівник </t>
    </r>
    <r>
      <rPr>
        <rFont val="Times New Roman"/>
        <charset val="204"/>
        <family val="1"/>
        <color auto="1" tint="3.20399247019343E-219"/>
        <sz val="14"/>
      </rPr>
      <t>_____________________________________</t>
    </r>
  </si>
  <si>
    <t xml:space="preserve">                                (посада)</t>
  </si>
  <si>
    <t>_________________________</t>
  </si>
  <si>
    <t/>
    <r>
      <t xml:space="preserve">Керівник </t>
    </r>
    <r>
      <rPr>
        <rFont val="Times New Roman"/>
        <charset val="204"/>
        <family val="1"/>
        <color auto="1" tint="3.20399247019343E-219"/>
        <sz val="14"/>
      </rPr>
      <t xml:space="preserve"> __________________________________</t>
    </r>
  </si>
  <si>
    <t/>
    <r>
      <t>Керівник ______________________________________</t>
    </r>
    <r>
      <rPr>
        <rFont val="Times New Roman"/>
        <charset val="204"/>
        <family val="1"/>
        <color auto="1" tint="3.20399247019343E-219"/>
        <sz val="14"/>
      </rPr>
      <t xml:space="preserve"> </t>
    </r>
  </si>
  <si>
    <t>____________________________________________</t>
  </si>
  <si>
    <t>______________________________________________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</si>
  <si>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</si>
  <si>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</si>
  <si>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</si>
  <si>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</si>
  <si>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</si>
  <si>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/>
    <r>
      <t xml:space="preserve">                             Керівник </t>
    </r>
    <r>
      <rPr>
        <rFont val="Times New Roman"/>
        <charset val="204"/>
        <family val="1"/>
        <color auto="1" tint="3.20399247019343E-219"/>
        <sz val="14"/>
      </rPr>
      <t xml:space="preserve"> _____________________________________</t>
    </r>
  </si>
  <si>
    <t xml:space="preserve">                                                                   (посада)</t>
  </si>
  <si>
    <t xml:space="preserve">                (ініціали, прізвище)    </t>
  </si>
  <si>
    <t>працівники</t>
  </si>
  <si>
    <t>Найменування показника</t>
  </si>
  <si>
    <t>Інформація згідно із стратегічним планом розвитку</t>
  </si>
  <si>
    <t>Усього зобов'язання і забезпечення</t>
  </si>
  <si>
    <t>Усього активи</t>
  </si>
  <si>
    <t>Доходи і витрати (деталізація)</t>
  </si>
  <si>
    <t>I. Формування фінансових результатів</t>
  </si>
  <si>
    <t>Ковенанти/обмежувальні коефіцієнти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</si>
  <si>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</si>
  <si>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</si>
  <si>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</si>
  <si>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</si>
  <si>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</si>
  <si>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</si>
  <si>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 xml:space="preserve">                    (підпис)</t>
  </si>
  <si>
    <t/>
    <r>
      <t xml:space="preserve">Керівник </t>
    </r>
    <r>
      <rPr>
        <rFont val="Times New Roman"/>
        <charset val="204"/>
        <family val="1"/>
        <color auto="1" tint="3.20399247019343E-219"/>
        <sz val="14"/>
      </rPr>
      <t>______________________________</t>
    </r>
  </si>
  <si>
    <t xml:space="preserve">                                     (посада)</t>
  </si>
  <si>
    <t/>
    <r>
      <t xml:space="preserve">Керівник </t>
    </r>
    <r>
      <rPr>
        <rFont val="Times New Roman"/>
        <charset val="204"/>
        <family val="1"/>
        <color auto="1" tint="3.20399247019343E-219"/>
        <sz val="14"/>
      </rPr>
      <t>_______________________________</t>
    </r>
  </si>
  <si>
    <t xml:space="preserve">                                        (посада)</t>
  </si>
  <si>
    <t>Власні кошти (розшифрувати)</t>
  </si>
  <si>
    <t>Валовий прибуток/збиток</t>
  </si>
  <si>
    <t>витрати на сировину та основні матеріали</t>
  </si>
  <si>
    <t>Матеріальні витрати, у тому числі: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</si>
  <si>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</si>
  <si>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</si>
  <si>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Питома вага в загальному обсязі реалізації, %</t>
  </si>
  <si>
    <t>кількість продукції/             наданих послуг, одиниця виміру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</si>
  <si>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</si>
  <si>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</si>
  <si>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</si>
  <si>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</si>
  <si>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</si>
  <si>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 xml:space="preserve">Рік початку                і закінчення будівництва</t>
  </si>
  <si>
    <t xml:space="preserve">               (підпис)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</si>
  <si>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</si>
  <si>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</si>
  <si>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</si>
  <si>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</si>
  <si>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</si>
  <si>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</si>
  <si>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 xml:space="preserve">      Загальна інформація про підприємство (резюме)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</si>
  <si>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</si>
  <si>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</si>
  <si>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</si>
  <si>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План з повернення коштів</t>
  </si>
  <si>
    <t>План із залучення коштів</t>
  </si>
  <si>
    <t>плановий рік
+4 роки</t>
  </si>
  <si>
    <t>(    )</t>
  </si>
  <si>
    <t>Інші операційні доходи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</si>
  <si>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</si>
  <si>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</si>
  <si>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</si>
  <si>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</si>
  <si>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</si>
  <si>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доходи</t>
  </si>
  <si>
    <t>Інші витрати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</si>
  <si>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</si>
  <si>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</si>
  <si>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</si>
  <si>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</si>
  <si>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Залишок коштів на початок періоду</t>
  </si>
  <si>
    <t>Чистий рух коштів від операційної діяльності</t>
  </si>
  <si>
    <t>Чистий рух коштів від фінансової діяльності</t>
  </si>
  <si>
    <t>Залишок коштів на кінець періоду</t>
  </si>
  <si>
    <t xml:space="preserve">Рентабельність діяльності</t>
  </si>
  <si>
    <t xml:space="preserve">Рентабельність активів</t>
  </si>
  <si>
    <t xml:space="preserve">Рентабельність власного капіталу</t>
  </si>
  <si>
    <t>Коефіцієнт зносу основних засобів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</si>
  <si>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</si>
  <si>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</si>
  <si>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</si>
  <si>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</si>
  <si>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VІI. Кредитна політика</t>
  </si>
  <si>
    <t>7000</t>
  </si>
  <si>
    <t>7001</t>
  </si>
  <si>
    <t>7002</t>
  </si>
  <si>
    <t>7003</t>
  </si>
  <si>
    <t>7010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</si>
  <si>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</si>
  <si>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</si>
  <si>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</si>
  <si>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</si>
  <si>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</si>
  <si>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</si>
  <si>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</si>
  <si>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</si>
  <si>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</si>
  <si>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</si>
  <si>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</si>
  <si>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</si>
  <si>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</si>
  <si>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1050/1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</si>
  <si>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</si>
  <si>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</si>
  <si>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</si>
  <si>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нетипові операційні витрати  (розшифрувати)</t>
  </si>
  <si>
    <t>інші доходи (розшифрувати)</t>
  </si>
  <si>
    <t>Інші витрати, усього, у тому числі:</t>
  </si>
  <si>
    <t>Фінансовий результат від операційної діяльності, рядок 1100</t>
  </si>
  <si>
    <t>Нараховані до сплати відрахування частини чистого прибутку,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</si>
  <si>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</si>
  <si>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податку на додану вартість</t>
  </si>
  <si>
    <t>Надходження авансів від покупців і замовників</t>
  </si>
  <si>
    <t>податок на прибуток підприємств</t>
  </si>
  <si>
    <t>податок на додану вартість</t>
  </si>
  <si>
    <t>рентна плата</t>
  </si>
  <si>
    <t>Повернення коштів до бюджету</t>
  </si>
  <si>
    <t>Отримання коштів за довгостроковими зобов'язаннями, у тому числі:</t>
  </si>
  <si>
    <t>Повернення коштів за довгостроковими зобов'язаннями, у тому числі:</t>
  </si>
  <si>
    <t>капітальний ремонт</t>
  </si>
  <si>
    <t>Зменшення</t>
  </si>
  <si>
    <t>Найменування видів діяльності за КВЕД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</si>
  <si>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</si>
  <si>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</si>
  <si>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</si>
  <si>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</si>
  <si>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</si>
  <si>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</si>
  <si>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</si>
  <si>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</si>
  <si>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</si>
  <si>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</si>
  <si>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
поточного року</t>
  </si>
  <si>
    <t>плановий рік</t>
  </si>
  <si>
    <t>ІІІ. Рух грошових коштів (за прямим методом)</t>
  </si>
  <si>
    <t>Фінансовий план
поточного року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</si>
  <si>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</si>
  <si>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</si>
  <si>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</si>
  <si>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</si>
  <si>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Сплата податків та зборів до місцевих бюджетів (податкові платежі)</t>
  </si>
  <si>
    <t>Усього виплат на користь держави</t>
  </si>
  <si>
    <t>Інші податки, збори та платежі на користь держави, усього, у тому числі:</t>
  </si>
  <si>
    <t>відрахування частини чистого прибутку державними унітарними підприємствами та їх об'єднаннями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</si>
  <si>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</si>
  <si>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</si>
  <si>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</si>
  <si>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</si>
  <si>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</si>
  <si>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</si>
  <si>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</si>
  <si>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</si>
  <si>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</si>
  <si>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</si>
  <si>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земельний податок</t>
  </si>
  <si>
    <t>орендна плата</t>
  </si>
  <si>
    <t>Коефіцієнт відношення боргу до EBITDA
(довгострокові зобов'язання, рядок 6030 + поточні зобов'язання, рядок 6040) / EBITDA, рядок 1310</t>
  </si>
  <si>
    <t>Плановий рік до прогнозу на поточний рік, %</t>
  </si>
  <si>
    <t>Чистий фінансовий результат</t>
  </si>
  <si>
    <t>Чистий фінансовий результат, у тому числі:</t>
  </si>
  <si>
    <t>Одиниця виміру, тис. грн</t>
  </si>
  <si>
    <t xml:space="preserve">Прибуток </t>
  </si>
  <si>
    <t>Збиток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</si>
  <si>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</si>
  <si>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</si>
  <si>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рентна плата за користування надрами</t>
  </si>
  <si>
    <t>основні засоби</t>
  </si>
  <si>
    <t>гроші та їх еквіваленти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</si>
  <si>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</si>
  <si>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</si>
  <si>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</si>
  <si>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</si>
  <si>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</si>
  <si>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</si>
  <si>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</si>
  <si>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</si>
  <si>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</si>
  <si>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</si>
  <si>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</si>
  <si>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</si>
  <si>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</si>
  <si>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</si>
  <si>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</si>
  <si>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</si>
  <si>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</si>
  <si>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</si>
  <si>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тис. грн (без ПДВ)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</si>
  <si>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</si>
  <si>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 xml:space="preserve">Рентабельність EBITDA
(EBITDA, рядок 1310 / чистий дохід від реалізації продукції (товарів, робіт, послуг), рядок 1000) х 100, %</t>
  </si>
  <si>
    <t xml:space="preserve"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</si>
  <si>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 xml:space="preserve">Рентабельність активів
(чистий фінансовий результат, рядок 1200 / вартість активів, рядок 6020) х 100, %</t>
  </si>
  <si>
    <t xml:space="preserve">Рентабельність власного капіталу
(чистий фінансовий результат, рядок 1200 / власний капітал, рядок 6080) х 100, %</t>
  </si>
  <si>
    <t>Інші витрачання (розшифрувати)</t>
  </si>
  <si>
    <t>Інші платежі (розшифрувати)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</si>
  <si>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</si>
  <si>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</si>
  <si>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</si>
  <si>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Цільове фінансування (розшифрувати)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</si>
  <si>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</si>
  <si>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</si>
  <si>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</si>
  <si>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</si>
  <si>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</si>
  <si>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</si>
  <si>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</si>
  <si>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</si>
  <si>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</si>
  <si>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</si>
  <si>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</si>
  <si>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</si>
  <si>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</si>
  <si>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>Виплати за деривативами</t>
  </si>
  <si>
    <t xml:space="preserve">Надходження грошових коштів від фінансової діяльності  </t>
  </si>
  <si>
    <t>Надходження від власного капіталу</t>
  </si>
  <si>
    <t>Витрачання грошових коштів від фінансової діяльності</t>
  </si>
  <si>
    <t>Витрачання на викуп власних акцій</t>
  </si>
  <si>
    <t>члени наглядової ради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</si>
  <si>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</si>
  <si>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</si>
  <si>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>3270/1</t>
  </si>
  <si>
    <t xml:space="preserve">капітальне будівництво (розшифрувати) </t>
  </si>
  <si>
    <t>3270/2</t>
  </si>
  <si>
    <t xml:space="preserve">придбання (створення) нематеріальних активів (розшифрувати) </t>
  </si>
  <si>
    <t>3270/3</t>
  </si>
  <si>
    <t>члени правління</t>
  </si>
  <si>
    <t>8024</t>
  </si>
  <si>
    <t>8025</t>
  </si>
  <si>
    <t>8004</t>
  </si>
  <si>
    <t>8005</t>
  </si>
  <si>
    <t>Чистий рух грошових коштів за звітний період</t>
  </si>
  <si>
    <t xml:space="preserve">ФІНАНСОВИЙ ПЛАН </t>
  </si>
  <si>
    <t>на ________ рік</t>
  </si>
  <si>
    <t>Код</t>
  </si>
  <si>
    <t>керівник</t>
  </si>
  <si>
    <t>член наглядової ради</t>
  </si>
  <si>
    <t>член правління</t>
  </si>
  <si>
    <t>працівник</t>
  </si>
  <si>
    <t xml:space="preserve">керівник, усього, у тому числі: </t>
  </si>
  <si>
    <t>адміністративно-управлінський працівник</t>
  </si>
  <si>
    <t>до фінансового плану на ___________ рік</t>
  </si>
  <si>
    <t>Зобов’язання з податків, зборів та інших обов’язкових платежів, у тому числі:</t>
  </si>
  <si>
    <t>3156/1</t>
  </si>
  <si>
    <t>3156/2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</si>
  <si>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</si>
  <si>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</si>
  <si>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</si>
  <si>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Надходження від деривативів</t>
  </si>
  <si>
    <t>Середньомісячні витрати на оплату праці одного працівника (грн), 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</si>
  <si>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</si>
  <si>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</si>
  <si>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(найменування органу, яким погоджено фінансовий план)</t>
  </si>
  <si>
    <t>(посада,  ім'я і прізвище керівника суб'єкта</t>
  </si>
  <si>
    <t xml:space="preserve">(посада, прізвище, ім'я, по батькові керівника суб'єкта </t>
  </si>
  <si>
    <t xml:space="preserve">Суб'єкт управління </t>
  </si>
  <si>
    <t>М. П. (посада, прізвище, ім'я, по батькові, дата, підпис)</t>
  </si>
  <si>
    <t>М. П. (дата, підпис)</t>
  </si>
  <si>
    <t>(пункт 2)</t>
  </si>
  <si>
    <t xml:space="preserve">інші зобов’язання з податків і зборів (розшифрувати) 
 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</si>
  <si>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зазначити граничне значення коефіцієнта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</si>
  <si>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</si>
  <si>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</si>
  <si>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працівника, грн, усього, у тому числі:</t>
  </si>
  <si>
    <t xml:space="preserve">Найменування об’єкта </t>
  </si>
  <si>
    <t>Інформація щодо проектно-кошторисної документації (стан розроблення, затвердження,                                     у разі затвердження зазначити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</si>
  <si>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</si>
  <si>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 xml:space="preserve">      1. Дані про підприємство, персонал та витрати на оплату праці*</t>
  </si>
  <si>
    <t>посадовий оклад</t>
  </si>
  <si>
    <t xml:space="preserve">інші виплати, передбачені законодавством </t>
  </si>
  <si>
    <t>преміювання</t>
  </si>
  <si>
    <t xml:space="preserve">      * У разі збільшення витрат на оплату праці в плановому році порівняно з установленим рівнем поточного року та фактом попереднього року надаються відповідні обґрунтування. </t>
  </si>
  <si>
    <t/>
    <r>
      <t>Середня кількість працівників</t>
    </r>
    <r>
      <rPr>
        <rFont val="Times New Roman"/>
        <charset val="204"/>
        <family val="1"/>
        <color indexed="8"/>
        <sz val="14"/>
      </rPr>
      <t xml:space="preserve"> (штатних
працівників, зовнішніх сумісників та працівників,
які  працюють за цивільно-правовими договорами),
у тому числі:</t>
    </r>
  </si>
  <si>
    <t/>
    <r>
      <t xml:space="preserve">Середня кількість працівників </t>
    </r>
    <r>
      <rPr>
        <rFont val="Times New Roman"/>
        <charset val="204"/>
        <family val="1"/>
        <color auto="1" tint="3.20399247019343E-219"/>
        <sz val="14"/>
      </rPr>
      <t>(штатних працівників, зовнішніх сумісників та працівників, які працюють за цивільно-правовими договорами)</t>
    </r>
    <r>
      <rPr>
        <rFont val="Times New Roman"/>
        <charset val="204"/>
        <family val="1"/>
        <b/>
        <color auto="1" tint="3.20399247019343E-219"/>
        <sz val="14"/>
      </rPr>
      <t>, у тому числі:</t>
    </r>
  </si>
  <si>
    <t/>
  </si>
  <si>
    <t>ДЕРЖАВНЕ ПІДПРИЄМСТВО "НАУКОВО-ДОСЛІДНИЙ ПРОЕКТНО-КОНСТРУКТОРСЬКИЙ ІНСТИТУТ МОРСЬКОГО ФЛОТУ УКРАЇНИ З ДОСЛІДНИМ ВИРОБНИЦТВОМ"</t>
  </si>
  <si>
    <t>Державне підприємство</t>
  </si>
  <si>
    <t>ОДЕСЬКА</t>
  </si>
  <si>
    <t>Державна служба морського та річкового транспорту України</t>
  </si>
  <si>
    <t>НАУКОВІ УСТАНОВИ ГАЛУЗЕВОГО ПРОФІЛЮ</t>
  </si>
  <si>
    <t>Дослідження й експериментальні  розробки в галузі інших природничих і технічних наук</t>
  </si>
  <si>
    <t>ДЕРЖАВНА</t>
  </si>
  <si>
    <t>вулиця ЛАНЖЕРОНІВСЬКА, буд. 15-A, ПРИМОРСЬКИЙ РАЙОН, ОДЕСЬКА обл., 65026</t>
  </si>
  <si>
    <t>7348780</t>
  </si>
  <si>
    <t>Савінков Сергій Борисович</t>
  </si>
  <si>
    <t>01126996</t>
  </si>
  <si>
    <t>5110137500</t>
  </si>
  <si>
    <t>27218</t>
  </si>
  <si>
    <t>95120</t>
  </si>
  <si>
    <t>72.19</t>
  </si>
  <si>
    <t>на 2021 рік</t>
  </si>
  <si>
    <t>Відповідно до тарифів на паливо</t>
  </si>
  <si>
    <t>Відповідно до тарифів на електроенергію</t>
  </si>
  <si>
    <t>Відповідно прогнозних показників  щодо мінімальної заробітної плати та мінімального прожиткового мінімуму на 2020 рік</t>
  </si>
  <si>
    <t>Відповідно до заробітної плати</t>
  </si>
  <si>
    <t>Згідно факту за 2019 рік</t>
  </si>
  <si>
    <t>Заплановані відрядження на 2020рік</t>
  </si>
  <si>
    <t>Відповідно до тарифів</t>
  </si>
  <si>
    <t xml:space="preserve">Відповідно до зарплати </t>
  </si>
  <si>
    <t xml:space="preserve">Відповідно  договору </t>
  </si>
  <si>
    <t xml:space="preserve">Відповідно до цівільно-правового договору </t>
  </si>
  <si>
    <t>Навчання з охорони праці відповідно до тарифів підприємства. яке надає послугу</t>
  </si>
  <si>
    <t>Відповідно до Податкового Законодавства</t>
  </si>
  <si>
    <t>Відповідно до тарифів на паливо та  електроенергію</t>
  </si>
  <si>
    <t>ЄСВ</t>
  </si>
  <si>
    <t>1018/001</t>
  </si>
  <si>
    <t>послуги звязку, Інтернет, переодичні видання,поштові послуги, тощо</t>
  </si>
  <si>
    <t>1018/1</t>
  </si>
  <si>
    <t>відрядження</t>
  </si>
  <si>
    <t>1018/2</t>
  </si>
  <si>
    <t>Заплановані віідрядження в 2020 році</t>
  </si>
  <si>
    <t>послуги з охорони, відеоспостереження, тощо</t>
  </si>
  <si>
    <t>1018/3</t>
  </si>
  <si>
    <t>За результатами конкурсних торгів в системі Prozorro</t>
  </si>
  <si>
    <t>послуги сторонніх організацій</t>
  </si>
  <si>
    <t>1018/4</t>
  </si>
  <si>
    <t xml:space="preserve">Запалановані послуги за договорами з субпідрядними організаціями </t>
  </si>
  <si>
    <t>вивіз сміття</t>
  </si>
  <si>
    <t>1018/5</t>
  </si>
  <si>
    <t>Відповідно до тарифів підприємства,  що має дозвіл на вивіз твердих побутових відходів</t>
  </si>
  <si>
    <t>охорона праці</t>
  </si>
  <si>
    <t>1018/6</t>
  </si>
  <si>
    <t>1018/7</t>
  </si>
  <si>
    <t xml:space="preserve">Відповідно до Податкового Законодавства </t>
  </si>
  <si>
    <t>послуги банку</t>
  </si>
  <si>
    <t>1051/1</t>
  </si>
  <si>
    <t xml:space="preserve">Відповідно до тарифів банківської установи </t>
  </si>
  <si>
    <t>від операційной оренди активів</t>
  </si>
  <si>
    <t>1073/1</t>
  </si>
  <si>
    <t xml:space="preserve">Дохід від оренди майна </t>
  </si>
  <si>
    <t>інші доходи</t>
  </si>
  <si>
    <t>1073/2</t>
  </si>
  <si>
    <t>лікарняні (перші 5 днів)</t>
  </si>
  <si>
    <t>1086/1</t>
  </si>
  <si>
    <t xml:space="preserve">Лікарняні </t>
  </si>
  <si>
    <t>інші витрати</t>
  </si>
  <si>
    <t>1086/2</t>
  </si>
  <si>
    <t xml:space="preserve">відрахування ЄСВ з лікарняних </t>
  </si>
  <si>
    <t>1086/3</t>
  </si>
  <si>
    <t>ЄСВ з лікарняних</t>
  </si>
  <si>
    <t>штрафи, пені</t>
  </si>
  <si>
    <t>1086/4</t>
  </si>
  <si>
    <t>податкі не відшкодовані бюджетом і не відносяться до собівартості</t>
  </si>
  <si>
    <t>1086/5</t>
  </si>
  <si>
    <t>Витрати на земельний податок відповідно до Податкового Законодавства</t>
  </si>
  <si>
    <t>від безоплатно одержаних активів</t>
  </si>
  <si>
    <t>1152/1</t>
  </si>
  <si>
    <t xml:space="preserve">Дохід від здачи металобрухту </t>
  </si>
  <si>
    <t>доходи/витрати минулих періодів</t>
  </si>
  <si>
    <t>2060/1</t>
  </si>
  <si>
    <t>військовий збір</t>
  </si>
  <si>
    <t>2119/1</t>
  </si>
  <si>
    <t>штрафи</t>
  </si>
  <si>
    <t>2142/1</t>
  </si>
  <si>
    <t>доходи від операційної оренди майна</t>
  </si>
  <si>
    <t>3070/1</t>
  </si>
  <si>
    <t>інше</t>
  </si>
  <si>
    <t>3070/2</t>
  </si>
  <si>
    <t>надходження для виплат соціального страхування</t>
  </si>
  <si>
    <t>3070/3</t>
  </si>
  <si>
    <t>3157/1</t>
  </si>
  <si>
    <t>штрафи та інші санкції</t>
  </si>
  <si>
    <t>3157/2</t>
  </si>
  <si>
    <t>3157/3</t>
  </si>
  <si>
    <t>перерахування профспілкам</t>
  </si>
  <si>
    <t>3170/1</t>
  </si>
  <si>
    <t>розрахунки по авансах</t>
  </si>
  <si>
    <t>3170/2</t>
  </si>
  <si>
    <t>комісія банку</t>
  </si>
  <si>
    <t>3170/3</t>
  </si>
  <si>
    <t>розрахунки з підзвітними особами</t>
  </si>
  <si>
    <t>3170/4</t>
  </si>
  <si>
    <t>придбання основних засобів</t>
  </si>
  <si>
    <t>3270/0011</t>
  </si>
  <si>
    <t>Комп'ютерна,офісна та побутова техніка</t>
  </si>
  <si>
    <t>3270/0012</t>
  </si>
  <si>
    <t>придбання нематеріальних активів</t>
  </si>
  <si>
    <t>3270/0031</t>
  </si>
  <si>
    <t>до фінансового плану на 2021 рік</t>
  </si>
  <si>
    <t>Фактичний показник за 2019 минулий рік</t>
  </si>
  <si>
    <t>Плановий показник поточного 2020 року</t>
  </si>
  <si>
    <t>Фактичний показник поточного року за останній звітний період 2020</t>
  </si>
  <si>
    <t>Плановий 2021 рік</t>
  </si>
  <si>
    <t>Заборгованість за кредитами на початок 2021 року</t>
  </si>
  <si>
    <t>Заборгованість за кредитами на кінець 2021 року</t>
  </si>
  <si>
    <t>72.19 Дослідження й експериментальні  розробки в галузі інших природничих і технічних наук</t>
  </si>
  <si>
    <t>22492601</t>
  </si>
  <si>
    <t>ВСП "НВЦ Зварювання"</t>
  </si>
  <si>
    <t>22515532</t>
  </si>
  <si>
    <t>ВСП "УГБ"</t>
  </si>
  <si>
    <t>Поворотня фінансова допомога від АМПУ</t>
  </si>
  <si>
    <t>Фольцваген "Кадді-Комбі"</t>
  </si>
  <si>
    <t>2007</t>
  </si>
  <si>
    <t>виробнича</t>
  </si>
</sst>
</file>

<file path=xl/styles.xml><?xml version="1.0" encoding="utf-8"?>
<styleSheet xmlns="http://schemas.openxmlformats.org/spreadsheetml/2006/main">
  <numFmts count="17">
    <numFmt numFmtId="173" formatCode="#,##0&quot;р.&quot;;[Red]\-#,##0&quot;р.&quot;"/>
    <numFmt numFmtId="174" formatCode="#,##0.00&quot;р.&quot;;\-#,##0.00&quot;р.&quot;"/>
    <numFmt numFmtId="179" formatCode="_-* #,##0.00_р_._-;\-* #,##0.00_р_._-;_-* &quot;-&quot;??_р_._-;_-@_-"/>
    <numFmt numFmtId="187" formatCode="_-* #,##0.00\ _г_р_н_._-;\-* #,##0.00\ _г_р_н_._-;_-* &quot;-&quot;??\ _г_р_н_._-;_-@_-"/>
    <numFmt numFmtId="195" formatCode="_-* #,##0.00_₴_-;\-* #,##0.00_₴_-;_-* &quot;-&quot;??_₴_-;_-@_-"/>
    <numFmt numFmtId="196" formatCode="0.0"/>
    <numFmt numFmtId="197" formatCode="#,##0.0"/>
    <numFmt numFmtId="202" formatCode="###\ ##0.000"/>
    <numFmt numFmtId="203" formatCode="_(&quot;$&quot;* #,##0.00_);_(&quot;$&quot;* \(#,##0.00\);_(&quot;$&quot;* &quot;-&quot;??_);_(@_)"/>
    <numFmt numFmtId="204" formatCode="_(* #,##0_);_(* \(#,##0\);_(* &quot;-&quot;_);_(@_)"/>
    <numFmt numFmtId="205" formatCode="_(* #,##0.00_);_(* \(#,##0.00\);_(* &quot;-&quot;??_);_(@_)"/>
    <numFmt numFmtId="206" formatCode="#,##0.0_ ;[Red]\-#,##0.0\ "/>
    <numFmt numFmtId="207" formatCode="0.0;\(0.0\);\ ;\-"/>
    <numFmt numFmtId="210" formatCode="_(* #,##0.0_);_(* \(#,##0.0\);_(* &quot;-&quot;??_);_(@_)"/>
    <numFmt numFmtId="211" formatCode="_(* #,##0_);_(* \(#,##0\);_(* &quot;-&quot;??_);_(@_)"/>
    <numFmt numFmtId="212" formatCode="_(* #,##0.0_);_(* \(#,##0.0\);_(* &quot;-&quot;_);_(@_)"/>
    <numFmt numFmtId="213" formatCode="_(* #,##0.00_);_(* \(#,##0.00\);_(* &quot;-&quot;_);_(@_)"/>
  </numFmts>
  <fonts count="78">
    <font>
      <name val="Arial Cyr"/>
      <charset val="204"/>
      <color auto="1" tint="3.20399247019343E-219"/>
      <sz val="10"/>
      <scheme val="none"/>
    </font>
    <font>
      <name val="Calibri"/>
      <charset val="204"/>
      <family val="2"/>
      <color indexed="8"/>
      <sz val="11"/>
      <scheme val="none"/>
    </font>
    <font>
      <name val="Arial Cyr"/>
      <charset val="204"/>
      <color auto="1" tint="3.20399247019343E-219"/>
      <sz val="10"/>
      <scheme val="none"/>
    </font>
    <font>
      <name val="Times New Roman"/>
      <charset val="204"/>
      <family val="1"/>
      <b/>
      <color auto="1" tint="3.20399247019343E-219"/>
      <sz val="14"/>
      <scheme val="none"/>
    </font>
    <font>
      <name val="Times New Roman"/>
      <charset val="204"/>
      <family val="1"/>
      <color auto="1" tint="3.20399247019343E-219"/>
      <sz val="14"/>
      <scheme val="none"/>
    </font>
    <font>
      <name val="Times New Roman"/>
      <charset val="204"/>
      <family val="1"/>
      <i/>
      <color auto="1" tint="3.20399247019343E-219"/>
      <sz val="14"/>
      <scheme val="none"/>
    </font>
    <font>
      <name val="Times New Roman"/>
      <charset val="204"/>
      <family val="1"/>
      <b/>
      <i/>
      <color auto="1" tint="3.20399247019343E-219"/>
      <sz val="14"/>
      <scheme val="none"/>
    </font>
    <font>
      <name val="Times New Roman"/>
      <charset val="204"/>
      <family val="1"/>
      <color auto="1" tint="3.20399247019343E-219"/>
      <sz val="13"/>
      <scheme val="none"/>
    </font>
    <font>
      <name val="Times New Roman"/>
      <charset val="204"/>
      <family val="1"/>
      <b/>
      <color auto="1" tint="3.20399247019343E-219"/>
      <sz val="13"/>
      <scheme val="none"/>
    </font>
    <font>
      <name val="Times New Roman"/>
      <charset val="204"/>
      <family val="1"/>
      <color auto="1" tint="3.20399247019343E-219"/>
      <sz val="12"/>
      <scheme val="none"/>
    </font>
    <font>
      <name val="Arial"/>
      <family val="2"/>
      <color auto="1" tint="3.20399247019343E-219"/>
      <sz val="8"/>
      <scheme val="none"/>
    </font>
    <font>
      <name val="Times New Roman"/>
      <charset val="204"/>
      <family val="1"/>
      <color auto="1" tint="3.20399247019343E-219"/>
      <sz val="10"/>
      <scheme val="none"/>
    </font>
    <font>
      <name val="Arial"/>
      <charset val="204"/>
      <family val="2"/>
      <color auto="1" tint="3.20399247019343E-219"/>
      <sz val="10"/>
      <scheme val="none"/>
    </font>
    <font>
      <name val="Arial Cyr"/>
      <charset val="204"/>
      <family val="2"/>
      <color auto="1" tint="3.20399247019343E-219"/>
      <sz val="10"/>
      <scheme val="none"/>
    </font>
    <font>
      <name val="Arial Cyr"/>
      <charset val="204"/>
      <color auto="1" tint="3.20399247019343E-219"/>
      <sz val="14"/>
      <scheme val="none"/>
    </font>
    <font>
      <name val="Calibri"/>
      <charset val="204"/>
      <family val="2"/>
      <color indexed="9"/>
      <sz val="11"/>
      <scheme val="none"/>
    </font>
    <font>
      <name val="Calibri"/>
      <charset val="204"/>
      <family val="2"/>
      <color indexed="62"/>
      <sz val="11"/>
      <scheme val="none"/>
    </font>
    <font>
      <name val="Calibri"/>
      <charset val="204"/>
      <family val="2"/>
      <b/>
      <color indexed="63"/>
      <sz val="11"/>
      <scheme val="none"/>
    </font>
    <font>
      <name val="Calibri"/>
      <charset val="204"/>
      <family val="2"/>
      <b/>
      <color indexed="52"/>
      <sz val="11"/>
      <scheme val="none"/>
    </font>
    <font>
      <name val="Calibri"/>
      <charset val="204"/>
      <family val="2"/>
      <b/>
      <color indexed="56"/>
      <sz val="15"/>
      <scheme val="none"/>
    </font>
    <font>
      <name val="Calibri"/>
      <charset val="204"/>
      <family val="2"/>
      <b/>
      <color indexed="56"/>
      <sz val="13"/>
      <scheme val="none"/>
    </font>
    <font>
      <name val="Calibri"/>
      <charset val="204"/>
      <family val="2"/>
      <b/>
      <color indexed="56"/>
      <sz val="11"/>
      <scheme val="none"/>
    </font>
    <font>
      <name val="Calibri"/>
      <charset val="204"/>
      <family val="2"/>
      <b/>
      <color indexed="8"/>
      <sz val="11"/>
      <scheme val="none"/>
    </font>
    <font>
      <name val="Calibri"/>
      <charset val="204"/>
      <family val="2"/>
      <b/>
      <color indexed="9"/>
      <sz val="11"/>
      <scheme val="none"/>
    </font>
    <font>
      <name val="Cambria"/>
      <charset val="204"/>
      <family val="2"/>
      <b/>
      <color indexed="56"/>
      <sz val="18"/>
      <scheme val="none"/>
    </font>
    <font>
      <name val="Calibri"/>
      <charset val="204"/>
      <family val="2"/>
      <color indexed="60"/>
      <sz val="11"/>
      <scheme val="none"/>
    </font>
    <font>
      <name val="Calibri"/>
      <charset val="204"/>
      <family val="2"/>
      <color indexed="20"/>
      <sz val="11"/>
      <scheme val="none"/>
    </font>
    <font>
      <name val="Calibri"/>
      <charset val="204"/>
      <family val="2"/>
      <i/>
      <color indexed="23"/>
      <sz val="11"/>
      <scheme val="none"/>
    </font>
    <font>
      <name val="Calibri"/>
      <charset val="204"/>
      <family val="2"/>
      <color indexed="52"/>
      <sz val="11"/>
      <scheme val="none"/>
    </font>
    <font>
      <name val="Calibri"/>
      <charset val="204"/>
      <family val="2"/>
      <color indexed="10"/>
      <sz val="11"/>
      <scheme val="none"/>
    </font>
    <font>
      <name val="Calibri"/>
      <charset val="204"/>
      <family val="2"/>
      <color indexed="17"/>
      <sz val="11"/>
      <scheme val="none"/>
    </font>
    <font>
      <name val="Helv"/>
      <charset val="204"/>
      <color auto="1" tint="3.20399247019343E-219"/>
      <sz val="10"/>
      <scheme val="none"/>
    </font>
    <font>
      <name val="Arial Cyr"/>
      <charset val="204"/>
      <family val="2"/>
      <color indexed="8"/>
      <sz val="11"/>
      <scheme val="none"/>
    </font>
    <font>
      <name val="Arial Cyr"/>
      <charset val="204"/>
      <family val="2"/>
      <color indexed="9"/>
      <sz val="11"/>
      <scheme val="none"/>
    </font>
    <font>
      <name val="Arial"/>
      <charset val="204"/>
      <family val="2"/>
      <b/>
      <color auto="1" tint="3.20399247019343E-219"/>
      <sz val="12"/>
      <scheme val="none"/>
    </font>
    <font>
      <name val="FreeSet"/>
      <family val="2"/>
      <color auto="1" tint="3.20399247019343E-219"/>
      <sz val="10"/>
      <scheme val="none"/>
    </font>
    <font>
      <name val="Arial"/>
      <charset val="204"/>
      <family val="2"/>
      <color indexed="12"/>
      <sz val="10"/>
      <u/>
      <scheme val="none"/>
    </font>
    <font>
      <name val="Arial"/>
      <charset val="204"/>
      <family val="2"/>
      <b/>
      <color auto="1" tint="3.20399247019343E-219"/>
      <sz val="14"/>
      <scheme val="none"/>
    </font>
    <font>
      <name val="Arial"/>
      <charset val="204"/>
      <family val="2"/>
      <b/>
      <color indexed="9"/>
      <sz val="12"/>
      <scheme val="none"/>
    </font>
    <font>
      <name val="Arial"/>
      <charset val="204"/>
      <family val="2"/>
      <b/>
      <i/>
      <color auto="1" tint="3.20399247019343E-219"/>
      <sz val="14"/>
      <scheme val="none"/>
    </font>
    <font>
      <name val="Arial"/>
      <charset val="204"/>
      <family val="2"/>
      <b/>
      <i/>
      <color indexed="9"/>
      <sz val="14"/>
      <scheme val="none"/>
    </font>
    <font>
      <name val="Arial"/>
      <charset val="204"/>
      <family val="2"/>
      <b/>
      <i/>
      <color indexed="9"/>
      <sz val="12"/>
      <scheme val="none"/>
    </font>
    <font>
      <name val="Arial"/>
      <charset val="204"/>
      <family val="2"/>
      <b/>
      <color auto="1" tint="3.20399247019343E-219"/>
      <sz val="11"/>
      <scheme val="none"/>
    </font>
    <font>
      <name val="Arial"/>
      <charset val="204"/>
      <family val="2"/>
      <b/>
      <color indexed="9"/>
      <sz val="11"/>
      <scheme val="none"/>
    </font>
    <font>
      <name val="Bookman Old Style"/>
      <charset val="204"/>
      <family val="1"/>
      <color indexed="9"/>
      <sz val="12"/>
      <scheme val="none"/>
    </font>
    <font>
      <name val="Arial"/>
      <charset val="204"/>
      <family val="2"/>
      <color auto="1" tint="3.20399247019343E-219"/>
      <sz val="11"/>
      <scheme val="none"/>
    </font>
    <font>
      <name val="Arial"/>
      <charset val="204"/>
      <family val="2"/>
      <color indexed="9"/>
      <sz val="11"/>
      <scheme val="none"/>
    </font>
    <font>
      <name val="Arial"/>
      <charset val="204"/>
      <family val="2"/>
      <i/>
      <color auto="1" tint="3.20399247019343E-219"/>
      <sz val="11"/>
      <scheme val="none"/>
    </font>
    <font>
      <name val="Arial"/>
      <charset val="204"/>
      <family val="2"/>
      <b/>
      <i/>
      <color indexed="9"/>
      <sz val="11"/>
      <scheme val="none"/>
    </font>
    <font>
      <name val="Arial"/>
      <charset val="204"/>
      <family val="2"/>
      <b/>
      <color auto="1" tint="3.20399247019343E-219"/>
      <sz val="10"/>
      <scheme val="none"/>
    </font>
    <font>
      <name val="Arial Cyr"/>
      <charset val="204"/>
      <family val="2"/>
      <color indexed="62"/>
      <sz val="11"/>
      <scheme val="none"/>
    </font>
    <font>
      <name val="Arial Cyr"/>
      <charset val="204"/>
      <family val="2"/>
      <b/>
      <color indexed="63"/>
      <sz val="11"/>
      <scheme val="none"/>
    </font>
    <font>
      <name val="Arial Cyr"/>
      <charset val="204"/>
      <family val="2"/>
      <b/>
      <color indexed="52"/>
      <sz val="11"/>
      <scheme val="none"/>
    </font>
    <font>
      <name val="Arial Cyr"/>
      <charset val="204"/>
      <family val="2"/>
      <b/>
      <color indexed="56"/>
      <sz val="15"/>
      <scheme val="none"/>
    </font>
    <font>
      <name val="Arial Cyr"/>
      <charset val="204"/>
      <family val="2"/>
      <b/>
      <color indexed="56"/>
      <sz val="13"/>
      <scheme val="none"/>
    </font>
    <font>
      <name val="Arial Cyr"/>
      <charset val="204"/>
      <family val="2"/>
      <b/>
      <color indexed="56"/>
      <sz val="11"/>
      <scheme val="none"/>
    </font>
    <font>
      <name val="Arial Cyr"/>
      <charset val="204"/>
      <family val="2"/>
      <b/>
      <color indexed="8"/>
      <sz val="11"/>
      <scheme val="none"/>
    </font>
    <font>
      <name val="Arial Cyr"/>
      <charset val="204"/>
      <family val="2"/>
      <b/>
      <color indexed="9"/>
      <sz val="11"/>
      <scheme val="none"/>
    </font>
    <font>
      <name val="Arial Cyr"/>
      <charset val="204"/>
      <family val="2"/>
      <color indexed="60"/>
      <sz val="11"/>
      <scheme val="none"/>
    </font>
    <font>
      <name val="Arial Cyr"/>
      <charset val="204"/>
      <family val="2"/>
      <color indexed="20"/>
      <sz val="11"/>
      <scheme val="none"/>
    </font>
    <font>
      <name val="Arial Cyr"/>
      <charset val="204"/>
      <family val="2"/>
      <i/>
      <color indexed="23"/>
      <sz val="11"/>
      <scheme val="none"/>
    </font>
    <font>
      <name val="Arial Cyr"/>
      <charset val="204"/>
      <family val="2"/>
      <color auto="1" tint="3.20399247019343E-219"/>
      <sz val="12"/>
      <scheme val="none"/>
    </font>
    <font>
      <name val="Arial Cyr"/>
      <charset val="204"/>
      <family val="2"/>
      <color indexed="52"/>
      <sz val="11"/>
      <scheme val="none"/>
    </font>
    <font>
      <name val="Helv"/>
      <color auto="1" tint="3.20399247019343E-219"/>
      <sz val="10"/>
      <scheme val="none"/>
    </font>
    <font>
      <name val="Arial Cyr"/>
      <charset val="204"/>
      <family val="2"/>
      <color indexed="10"/>
      <sz val="11"/>
      <scheme val="none"/>
    </font>
    <font>
      <name val="Journal"/>
      <color auto="1" tint="3.20399247019343E-219"/>
      <sz val="12"/>
      <scheme val="none"/>
    </font>
    <font>
      <name val="Arial Cyr"/>
      <charset val="204"/>
      <family val="2"/>
      <color indexed="17"/>
      <sz val="11"/>
      <scheme val="none"/>
    </font>
    <font>
      <name val="Tahoma"/>
      <charset val="204"/>
      <family val="2"/>
      <color auto="1" tint="3.20399247019343E-219"/>
      <sz val="10"/>
      <scheme val="none"/>
    </font>
    <font>
      <name val="Petersburg"/>
      <color auto="1" tint="3.20399247019343E-219"/>
      <sz val="10"/>
      <scheme val="none"/>
    </font>
    <font>
      <name val="Times New Roman"/>
      <charset val="204"/>
      <family val="1"/>
      <color indexed="8"/>
      <sz val="14"/>
      <scheme val="none"/>
    </font>
    <font>
      <name val="Times New Roman"/>
      <charset val="204"/>
      <family val="1"/>
      <b/>
      <color indexed="8"/>
      <sz val="14"/>
      <scheme val="none"/>
    </font>
    <font>
      <name val="Calibri"/>
      <charset val="204"/>
      <family val="2"/>
      <color theme="1"/>
      <sz val="11"/>
      <scheme val="minor"/>
    </font>
    <font>
      <name val="Times New Roman"/>
      <charset val="204"/>
      <family val="1"/>
      <color theme="1"/>
      <sz val="14"/>
      <scheme val="none"/>
    </font>
    <font>
      <name val="Times New Roman"/>
      <charset val="204"/>
      <family val="1"/>
      <i/>
      <color theme="1"/>
      <sz val="14"/>
      <scheme val="none"/>
    </font>
    <font>
      <name val="Times New Roman"/>
      <charset val="204"/>
      <family val="1"/>
      <i/>
      <color theme="1"/>
      <sz val="14"/>
      <u/>
      <scheme val="none"/>
    </font>
    <font>
      <name val="Times New Roman"/>
      <charset val="204"/>
      <family val="1"/>
      <b/>
      <color theme="1"/>
      <sz val="14"/>
      <scheme val="none"/>
    </font>
    <font>
      <name val="Arial Cyr"/>
      <charset val="204"/>
      <color theme="1"/>
      <sz val="10"/>
      <scheme val="none"/>
    </font>
    <font>
      <name val="Times New Roman"/>
      <charset val="204"/>
      <family val="1"/>
      <color theme="1"/>
      <sz val="14"/>
      <u/>
      <scheme val="none"/>
    </font>
  </fonts>
  <fills count="32">
    <fill>
      <patternFill>
        <fgColor rgb="FFFFFFFF"/>
        <bgColor rgb="FFFFFFFF"/>
      </patternFill>
    </fill>
    <fill>
      <patternFill patternType="gray125">
        <fgColor rgb="FFFFFFFF"/>
        <bgColor rgb="FFFFFFFF"/>
      </patternFill>
    </fill>
    <fill>
      <patternFill patternType="solid">
        <fgColor indexed="31"/>
        <bgColor rgb="FFFFFFFF"/>
      </patternFill>
    </fill>
    <fill>
      <patternFill patternType="solid">
        <fgColor indexed="45"/>
        <bgColor rgb="FFFFFFFF"/>
      </patternFill>
    </fill>
    <fill>
      <patternFill patternType="solid">
        <fgColor indexed="42"/>
        <bgColor rgb="FFFFFFFF"/>
      </patternFill>
    </fill>
    <fill>
      <patternFill patternType="solid">
        <fgColor indexed="46"/>
        <bgColor rgb="FFFFFFFF"/>
      </patternFill>
    </fill>
    <fill>
      <patternFill patternType="solid">
        <fgColor indexed="27"/>
        <bgColor rgb="FFFFFFFF"/>
      </patternFill>
    </fill>
    <fill>
      <patternFill patternType="solid">
        <fgColor indexed="47"/>
        <bgColor rgb="FFFFFFFF"/>
      </patternFill>
    </fill>
    <fill>
      <patternFill patternType="solid">
        <fgColor indexed="44"/>
        <bgColor rgb="FFFFFFFF"/>
      </patternFill>
    </fill>
    <fill>
      <patternFill patternType="solid">
        <fgColor indexed="29"/>
        <bgColor rgb="FFFFFFFF"/>
      </patternFill>
    </fill>
    <fill>
      <patternFill patternType="solid">
        <fgColor indexed="11"/>
        <bgColor rgb="FFFFFFFF"/>
      </patternFill>
    </fill>
    <fill>
      <patternFill patternType="solid">
        <fgColor indexed="51"/>
        <bgColor rgb="FFFFFFFF"/>
      </patternFill>
    </fill>
    <fill>
      <patternFill patternType="solid">
        <fgColor indexed="30"/>
        <bgColor rgb="FFFFFFFF"/>
      </patternFill>
    </fill>
    <fill>
      <patternFill patternType="solid">
        <fgColor indexed="36"/>
        <bgColor rgb="FFFFFFFF"/>
      </patternFill>
    </fill>
    <fill>
      <patternFill patternType="solid">
        <fgColor indexed="49"/>
        <bgColor rgb="FFFFFFFF"/>
      </patternFill>
    </fill>
    <fill>
      <patternFill patternType="solid">
        <fgColor indexed="52"/>
        <bgColor rgb="FFFFFFFF"/>
      </patternFill>
    </fill>
    <fill>
      <patternFill patternType="solid">
        <fgColor indexed="62"/>
        <bgColor rgb="FFFFFFFF"/>
      </patternFill>
    </fill>
    <fill>
      <patternFill patternType="solid">
        <fgColor indexed="10"/>
        <bgColor rgb="FFFFFFFF"/>
      </patternFill>
    </fill>
    <fill>
      <patternFill patternType="solid">
        <fgColor indexed="57"/>
        <bgColor rgb="FFFFFFFF"/>
      </patternFill>
    </fill>
    <fill>
      <patternFill patternType="solid">
        <fgColor indexed="53"/>
        <bgColor rgb="FFFFFFFF"/>
      </patternFill>
    </fill>
    <fill>
      <patternFill patternType="solid">
        <fgColor indexed="22"/>
        <bgColor rgb="FFFFFFFF"/>
      </patternFill>
    </fill>
    <fill>
      <patternFill patternType="solid">
        <fgColor indexed="55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rgb="FFFFFFFF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>
        <color rgb="FFFFFFFF"/>
      </left>
      <right>
        <color rgb="FFFFFFFF"/>
      </right>
      <top>
        <color rgb="FFFFFFFF"/>
      </top>
      <bottom>
        <color rgb="FFFFFFFF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>
        <color rgb="FFFFFFFF"/>
      </diagonal>
      <vertical>
        <color rgb="FFFFFFFF"/>
      </vertical>
      <horizontal>
        <color rgb="FFFFFFFF"/>
      </horizontal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>
        <color rgb="FFFFFFFF"/>
      </right>
      <top>
        <color rgb="FFFFFFFF"/>
      </top>
      <bottom style="thick">
        <color indexed="62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>
        <color rgb="FFFFFFFF"/>
      </right>
      <top>
        <color rgb="FFFFFFFF"/>
      </top>
      <bottom style="thick">
        <color indexed="22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>
        <color rgb="FFFFFFFF"/>
      </right>
      <top>
        <color rgb="FFFFFFFF"/>
      </top>
      <bottom style="medium">
        <color indexed="30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>
        <color rgb="FFFFFFFF"/>
      </right>
      <top>
        <color rgb="FFFFFFFF"/>
      </top>
      <bottom style="double">
        <color indexed="52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>
        <color rgb="FFFFFFFF"/>
      </right>
      <top style="thin">
        <color indexed="62"/>
      </top>
      <bottom style="double">
        <color indexed="62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>
        <color rgb="FFFFFFFF"/>
      </right>
      <top>
        <color rgb="FFFFFFFF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>
        <color rgb="FFFFFFFF"/>
      </right>
      <top style="thin">
        <color indexed="64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 style="thin">
        <color indexed="64"/>
      </right>
      <top>
        <color rgb="FFFFFFFF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 style="thin">
        <color indexed="64"/>
      </right>
      <top style="thin">
        <color indexed="64"/>
      </top>
      <bottom>
        <color rgb="FFFFFFFF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>
        <color rgb="FFFFFFFF"/>
      </right>
      <top style="thin">
        <color indexed="64"/>
      </top>
      <bottom>
        <color rgb="FFFFFFFF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>
        <color rgb="FFFFFFFF"/>
      </right>
      <top style="thin">
        <color indexed="64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 style="thin">
        <color indexed="64"/>
      </right>
      <top style="thin">
        <color indexed="64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 style="thin">
        <color indexed="64"/>
      </right>
      <top style="thin">
        <color indexed="64"/>
      </top>
      <bottom>
        <color rgb="FFFFFFFF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>
        <color rgb="FFFFFFFF"/>
      </right>
      <top style="thin">
        <color indexed="64"/>
      </top>
      <bottom>
        <color rgb="FFFFFFFF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>
        <color rgb="FFFFFFFF"/>
      </right>
      <top>
        <color rgb="FFFFFFFF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 style="thin">
        <color indexed="64"/>
      </right>
      <top>
        <color rgb="FFFFFFFF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>
        <color rgb="FFFFFFFF"/>
      </right>
      <top>
        <color rgb="FFFFFFFF"/>
      </top>
      <bottom>
        <color rgb="FFFFFFFF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 style="thin">
        <color indexed="64"/>
      </right>
      <top>
        <color rgb="FFFFFFFF"/>
      </top>
      <bottom>
        <color rgb="FFFFFFFF"/>
      </bottom>
      <diagonal>
        <color rgb="FFFFFFFF"/>
      </diagonal>
      <vertical>
        <color rgb="FFFFFFFF"/>
      </vertical>
      <horizontal>
        <color rgb="FFFFFFFF"/>
      </horizontal>
    </border>
  </borders>
  <cellStyleXfs count="353">
    <xf numFmtId="0" fontId="0" fillId="0" borderId="0" xfId="0"/>
    <xf numFmtId="0" fontId="31" fillId="0" borderId="0" xfId="0"/>
    <xf numFmtId="0" fontId="31" fillId="0" borderId="0" xfId="0"/>
    <xf numFmtId="0" fontId="31" fillId="0" borderId="0" xfId="0"/>
    <xf numFmtId="0" fontId="31" fillId="0" borderId="0" xfId="0"/>
    <xf numFmtId="0" fontId="31" fillId="0" borderId="0" xfId="0"/>
    <xf numFmtId="0" fontId="31" fillId="0" borderId="0" xfId="0"/>
    <xf numFmtId="0" fontId="31" fillId="0" borderId="0" xfId="0"/>
    <xf numFmtId="0" fontId="31" fillId="0" borderId="0" xfId="0"/>
    <xf numFmtId="0" fontId="1" fillId="2" borderId="0" xfId="0"/>
    <xf numFmtId="0" fontId="1" fillId="3" borderId="0" xfId="0"/>
    <xf numFmtId="0" fontId="1" fillId="4" borderId="0" xfId="0"/>
    <xf numFmtId="0" fontId="1" fillId="5" borderId="0" xfId="0"/>
    <xf numFmtId="0" fontId="1" fillId="6" borderId="0" xfId="0"/>
    <xf numFmtId="0" fontId="1" fillId="7" borderId="0" xfId="0"/>
    <xf numFmtId="0" fontId="32" fillId="2" borderId="0" xfId="0"/>
    <xf numFmtId="0" fontId="1" fillId="2" borderId="0" xfId="0"/>
    <xf numFmtId="0" fontId="32" fillId="3" borderId="0" xfId="0"/>
    <xf numFmtId="0" fontId="1" fillId="3" borderId="0" xfId="0"/>
    <xf numFmtId="0" fontId="32" fillId="4" borderId="0" xfId="0"/>
    <xf numFmtId="0" fontId="1" fillId="4" borderId="0" xfId="0"/>
    <xf numFmtId="0" fontId="32" fillId="5" borderId="0" xfId="0"/>
    <xf numFmtId="0" fontId="1" fillId="5" borderId="0" xfId="0"/>
    <xf numFmtId="0" fontId="32" fillId="6" borderId="0" xfId="0"/>
    <xf numFmtId="0" fontId="1" fillId="6" borderId="0" xfId="0"/>
    <xf numFmtId="0" fontId="32" fillId="7" borderId="0" xfId="0"/>
    <xf numFmtId="0" fontId="1" fillId="7" borderId="0" xfId="0"/>
    <xf numFmtId="0" fontId="1" fillId="8" borderId="0" xfId="0"/>
    <xf numFmtId="0" fontId="1" fillId="9" borderId="0" xfId="0"/>
    <xf numFmtId="0" fontId="1" fillId="10" borderId="0" xfId="0"/>
    <xf numFmtId="0" fontId="1" fillId="5" borderId="0" xfId="0"/>
    <xf numFmtId="0" fontId="1" fillId="8" borderId="0" xfId="0"/>
    <xf numFmtId="0" fontId="1" fillId="11" borderId="0" xfId="0"/>
    <xf numFmtId="0" fontId="32" fillId="8" borderId="0" xfId="0"/>
    <xf numFmtId="0" fontId="1" fillId="8" borderId="0" xfId="0"/>
    <xf numFmtId="0" fontId="32" fillId="9" borderId="0" xfId="0"/>
    <xf numFmtId="0" fontId="1" fillId="9" borderId="0" xfId="0"/>
    <xf numFmtId="0" fontId="32" fillId="10" borderId="0" xfId="0"/>
    <xf numFmtId="0" fontId="1" fillId="10" borderId="0" xfId="0"/>
    <xf numFmtId="0" fontId="32" fillId="5" borderId="0" xfId="0"/>
    <xf numFmtId="0" fontId="1" fillId="5" borderId="0" xfId="0"/>
    <xf numFmtId="0" fontId="32" fillId="8" borderId="0" xfId="0"/>
    <xf numFmtId="0" fontId="1" fillId="8" borderId="0" xfId="0"/>
    <xf numFmtId="0" fontId="32" fillId="11" borderId="0" xfId="0"/>
    <xf numFmtId="0" fontId="1" fillId="11" borderId="0" xfId="0"/>
    <xf numFmtId="0" fontId="15" fillId="12" borderId="0" xfId="0"/>
    <xf numFmtId="0" fontId="15" fillId="9" borderId="0" xfId="0"/>
    <xf numFmtId="0" fontId="15" fillId="10" borderId="0" xfId="0"/>
    <xf numFmtId="0" fontId="15" fillId="13" borderId="0" xfId="0"/>
    <xf numFmtId="0" fontId="15" fillId="14" borderId="0" xfId="0"/>
    <xf numFmtId="0" fontId="15" fillId="15" borderId="0" xfId="0"/>
    <xf numFmtId="0" fontId="33" fillId="12" borderId="0" xfId="0"/>
    <xf numFmtId="0" fontId="15" fillId="12" borderId="0" xfId="0"/>
    <xf numFmtId="0" fontId="33" fillId="9" borderId="0" xfId="0"/>
    <xf numFmtId="0" fontId="15" fillId="9" borderId="0" xfId="0"/>
    <xf numFmtId="0" fontId="33" fillId="10" borderId="0" xfId="0"/>
    <xf numFmtId="0" fontId="15" fillId="10" borderId="0" xfId="0"/>
    <xf numFmtId="0" fontId="33" fillId="13" borderId="0" xfId="0"/>
    <xf numFmtId="0" fontId="15" fillId="13" borderId="0" xfId="0"/>
    <xf numFmtId="0" fontId="33" fillId="14" borderId="0" xfId="0"/>
    <xf numFmtId="0" fontId="15" fillId="14" borderId="0" xfId="0"/>
    <xf numFmtId="0" fontId="33" fillId="15" borderId="0" xfId="0"/>
    <xf numFmtId="0" fontId="15" fillId="15" borderId="0" xfId="0"/>
    <xf numFmtId="0" fontId="15" fillId="16" borderId="0" xfId="0"/>
    <xf numFmtId="0" fontId="15" fillId="17" borderId="0" xfId="0"/>
    <xf numFmtId="0" fontId="15" fillId="18" borderId="0" xfId="0"/>
    <xf numFmtId="0" fontId="15" fillId="13" borderId="0" xfId="0"/>
    <xf numFmtId="0" fontId="15" fillId="14" borderId="0" xfId="0"/>
    <xf numFmtId="0" fontId="15" fillId="19" borderId="0" xfId="0"/>
    <xf numFmtId="0" fontId="26" fillId="3" borderId="0" xfId="0"/>
    <xf numFmtId="0" fontId="18" fillId="20" borderId="1" xfId="0"/>
    <xf numFmtId="0" fontId="23" fillId="21" borderId="2" xfId="0"/>
    <xf numFmtId="49" fontId="34" fillId="0" borderId="3" xfId="0">
      <alignment horizontal="center" vertical="center"/>
      <protection locked="0"/>
    </xf>
    <xf numFmtId="49" fontId="34" fillId="0" borderId="3" xfId="0">
      <alignment horizontal="center" vertical="center"/>
      <protection locked="0"/>
    </xf>
    <xf numFmtId="49" fontId="34" fillId="0" borderId="3" xfId="0">
      <alignment horizontal="center" vertical="center"/>
      <protection locked="0"/>
    </xf>
    <xf numFmtId="49" fontId="34" fillId="0" borderId="3" xfId="0">
      <alignment horizontal="center" vertical="center"/>
      <protection locked="0"/>
    </xf>
    <xf numFmtId="49" fontId="34" fillId="0" borderId="3" xfId="0">
      <alignment horizontal="center" vertical="center"/>
      <protection locked="0"/>
    </xf>
    <xf numFmtId="49" fontId="34" fillId="0" borderId="3" xfId="0">
      <alignment horizontal="center" vertical="center"/>
      <protection locked="0"/>
    </xf>
    <xf numFmtId="49" fontId="34" fillId="0" borderId="3" xfId="0">
      <alignment horizontal="center" vertical="center"/>
      <protection locked="0"/>
    </xf>
    <xf numFmtId="49" fontId="34" fillId="0" borderId="3" xfId="0">
      <alignment horizontal="center" vertical="center"/>
      <protection locked="0"/>
    </xf>
    <xf numFmtId="49" fontId="34" fillId="0" borderId="3" xfId="0">
      <alignment horizontal="center" vertical="center"/>
      <protection locked="0"/>
    </xf>
    <xf numFmtId="49" fontId="34" fillId="0" borderId="3" xfId="0">
      <alignment horizontal="center" vertical="center"/>
      <protection locked="0"/>
    </xf>
    <xf numFmtId="49" fontId="34" fillId="0" borderId="3" xfId="0">
      <alignment horizontal="center" vertical="center"/>
      <protection locked="0"/>
    </xf>
    <xf numFmtId="49" fontId="34" fillId="0" borderId="3" xfId="0">
      <alignment horizontal="center" vertical="center"/>
      <protection locked="0"/>
    </xf>
    <xf numFmtId="49" fontId="34" fillId="0" borderId="3" xfId="0">
      <alignment horizontal="center" vertical="center"/>
      <protection locked="0"/>
    </xf>
    <xf numFmtId="187" fontId="12" fillId="0" borderId="0" xfId="0"/>
    <xf numFmtId="49" fontId="12" fillId="0" borderId="3" xfId="0">
      <alignment horizontal="left" vertical="center"/>
      <protection locked="0"/>
    </xf>
    <xf numFmtId="49" fontId="12" fillId="0" borderId="3" xfId="0">
      <alignment horizontal="left" vertical="center"/>
      <protection locked="0"/>
    </xf>
    <xf numFmtId="49" fontId="12" fillId="0" borderId="3" xfId="0">
      <alignment horizontal="left" vertical="center"/>
      <protection locked="0"/>
    </xf>
    <xf numFmtId="49" fontId="12" fillId="0" borderId="3" xfId="0">
      <alignment horizontal="left" vertical="center"/>
      <protection locked="0"/>
    </xf>
    <xf numFmtId="49" fontId="12" fillId="0" borderId="3" xfId="0">
      <alignment horizontal="left" vertical="center"/>
      <protection locked="0"/>
    </xf>
    <xf numFmtId="49" fontId="12" fillId="0" borderId="3" xfId="0">
      <alignment horizontal="left" vertical="center"/>
      <protection locked="0"/>
    </xf>
    <xf numFmtId="49" fontId="12" fillId="0" borderId="3" xfId="0">
      <alignment horizontal="left" vertical="center"/>
      <protection locked="0"/>
    </xf>
    <xf numFmtId="49" fontId="12" fillId="0" borderId="3" xfId="0">
      <alignment horizontal="left" vertical="center"/>
      <protection locked="0"/>
    </xf>
    <xf numFmtId="49" fontId="12" fillId="0" borderId="3" xfId="0">
      <alignment horizontal="left" vertical="center"/>
      <protection locked="0"/>
    </xf>
    <xf numFmtId="49" fontId="12" fillId="0" borderId="3" xfId="0">
      <alignment horizontal="left" vertical="center"/>
      <protection locked="0"/>
    </xf>
    <xf numFmtId="49" fontId="12" fillId="0" borderId="3" xfId="0">
      <alignment horizontal="left" vertical="center"/>
      <protection locked="0"/>
    </xf>
    <xf numFmtId="49" fontId="12" fillId="0" borderId="3" xfId="0">
      <alignment horizontal="left" vertical="center"/>
      <protection locked="0"/>
    </xf>
    <xf numFmtId="49" fontId="12" fillId="0" borderId="3" xfId="0">
      <alignment horizontal="left" vertical="center"/>
      <protection locked="0"/>
    </xf>
    <xf numFmtId="49" fontId="12" fillId="0" borderId="3" xfId="0">
      <alignment horizontal="left" vertical="center"/>
      <protection locked="0"/>
    </xf>
    <xf numFmtId="49" fontId="12" fillId="0" borderId="3" xfId="0">
      <alignment horizontal="left" vertical="center"/>
      <protection locked="0"/>
    </xf>
    <xf numFmtId="49" fontId="12" fillId="0" borderId="3" xfId="0">
      <alignment horizontal="left" vertical="center"/>
      <protection locked="0"/>
    </xf>
    <xf numFmtId="49" fontId="12" fillId="0" borderId="3" xfId="0">
      <alignment horizontal="left" vertical="center"/>
      <protection locked="0"/>
    </xf>
    <xf numFmtId="0" fontId="27" fillId="0" borderId="0" xfId="0"/>
    <xf numFmtId="202" fontId="35" fillId="0" borderId="0" xfId="0">
      <alignment wrapText="1"/>
    </xf>
    <xf numFmtId="0" fontId="30" fillId="4" borderId="0" xfId="0"/>
    <xf numFmtId="0" fontId="19" fillId="0" borderId="4" xfId="0"/>
    <xf numFmtId="0" fontId="20" fillId="0" borderId="5" xfId="0"/>
    <xf numFmtId="0" fontId="21" fillId="0" borderId="6" xfId="0"/>
    <xf numFmtId="0" fontId="21" fillId="0" borderId="0" xfId="0"/>
    <xf numFmtId="0" fontId="36" fillId="0" borderId="0" xfId="0">
      <alignment vertical="top"/>
      <protection locked="0"/>
    </xf>
    <xf numFmtId="0" fontId="16" fillId="7" borderId="1" xfId="0"/>
    <xf numFmtId="49" fontId="12" fillId="0" borderId="0" xfId="0">
      <alignment vertical="top" wrapText="1"/>
      <protection locked="0"/>
    </xf>
    <xf numFmtId="49" fontId="12" fillId="0" borderId="0" xfId="0">
      <alignment vertical="top" wrapText="1"/>
    </xf>
    <xf numFmtId="49" fontId="12" fillId="0" borderId="0" xfId="0">
      <alignment vertical="top" wrapText="1"/>
    </xf>
    <xf numFmtId="49" fontId="12" fillId="0" borderId="0" xfId="0">
      <alignment vertical="top" wrapText="1"/>
      <protection locked="0"/>
    </xf>
    <xf numFmtId="49" fontId="12" fillId="0" borderId="0" xfId="0">
      <alignment vertical="top" wrapText="1"/>
    </xf>
    <xf numFmtId="49" fontId="12" fillId="0" borderId="0" xfId="0">
      <alignment vertical="top" wrapText="1"/>
      <protection locked="0"/>
    </xf>
    <xf numFmtId="49" fontId="12" fillId="0" borderId="0" xfId="0">
      <alignment vertical="top" wrapText="1"/>
    </xf>
    <xf numFmtId="49" fontId="12" fillId="0" borderId="0" xfId="0">
      <alignment vertical="top" wrapText="1"/>
      <protection locked="0"/>
    </xf>
    <xf numFmtId="49" fontId="12" fillId="0" borderId="0" xfId="0">
      <alignment vertical="top" wrapText="1"/>
      <protection locked="0"/>
    </xf>
    <xf numFmtId="49" fontId="12" fillId="0" borderId="0" xfId="0">
      <alignment vertical="top" wrapText="1"/>
      <protection locked="0"/>
    </xf>
    <xf numFmtId="49" fontId="12" fillId="0" borderId="0" xfId="0">
      <alignment vertical="top" wrapText="1"/>
      <protection locked="0"/>
    </xf>
    <xf numFmtId="49" fontId="12" fillId="0" borderId="0" xfId="0">
      <alignment vertical="top" wrapText="1"/>
      <protection locked="0"/>
    </xf>
    <xf numFmtId="49" fontId="12" fillId="0" borderId="0" xfId="0">
      <alignment vertical="top" wrapText="1"/>
      <protection locked="0"/>
    </xf>
    <xf numFmtId="49" fontId="12" fillId="0" borderId="0" xfId="0">
      <alignment vertical="top" wrapText="1"/>
      <protection locked="0"/>
    </xf>
    <xf numFmtId="49" fontId="12" fillId="0" borderId="0" xfId="0">
      <alignment vertical="top" wrapText="1"/>
      <protection locked="0"/>
    </xf>
    <xf numFmtId="49" fontId="12" fillId="0" borderId="0" xfId="0">
      <alignment vertical="top" wrapText="1"/>
      <protection locked="0"/>
    </xf>
    <xf numFmtId="49" fontId="12" fillId="0" borderId="0" xfId="0">
      <alignment vertical="top" wrapText="1"/>
      <protection locked="0"/>
    </xf>
    <xf numFmtId="49" fontId="12" fillId="0" borderId="0" xfId="0">
      <alignment vertical="top" wrapText="1"/>
      <protection locked="0"/>
    </xf>
    <xf numFmtId="49" fontId="12" fillId="0" borderId="0" xfId="0">
      <alignment vertical="top" wrapText="1"/>
      <protection locked="0"/>
    </xf>
    <xf numFmtId="49" fontId="12" fillId="0" borderId="0" xfId="0">
      <alignment vertical="top" wrapText="1"/>
      <protection locked="0"/>
    </xf>
    <xf numFmtId="49" fontId="37" fillId="22" borderId="7" xfId="0">
      <alignment horizontal="left" vertical="center"/>
      <protection locked="0"/>
    </xf>
    <xf numFmtId="49" fontId="37" fillId="22" borderId="7" xfId="0">
      <alignment horizontal="left" vertical="center"/>
    </xf>
    <xf numFmtId="4" fontId="37" fillId="22" borderId="7" xfId="0">
      <alignment horizontal="right" vertical="center"/>
      <protection locked="0"/>
    </xf>
    <xf numFmtId="4" fontId="37" fillId="22" borderId="7" xfId="0">
      <alignment horizontal="right" vertical="center"/>
    </xf>
    <xf numFmtId="4" fontId="38" fillId="22" borderId="7" xfId="0">
      <alignment horizontal="right" vertical="center"/>
      <protection locked="0"/>
    </xf>
    <xf numFmtId="49" fontId="39" fillId="22" borderId="3" xfId="0">
      <alignment horizontal="left" vertical="center"/>
      <protection locked="0"/>
    </xf>
    <xf numFmtId="49" fontId="39" fillId="22" borderId="3" xfId="0">
      <alignment horizontal="left" vertical="center"/>
    </xf>
    <xf numFmtId="49" fontId="40" fillId="22" borderId="3" xfId="0">
      <alignment horizontal="left" vertical="center"/>
      <protection locked="0"/>
    </xf>
    <xf numFmtId="49" fontId="40" fillId="22" borderId="3" xfId="0">
      <alignment horizontal="left" vertical="center"/>
    </xf>
    <xf numFmtId="4" fontId="39" fillId="22" borderId="3" xfId="0">
      <alignment horizontal="right" vertical="center"/>
      <protection locked="0"/>
    </xf>
    <xf numFmtId="4" fontId="39" fillId="22" borderId="3" xfId="0">
      <alignment horizontal="right" vertical="center"/>
    </xf>
    <xf numFmtId="4" fontId="41" fillId="22" borderId="3" xfId="0">
      <alignment horizontal="right" vertical="center"/>
      <protection locked="0"/>
    </xf>
    <xf numFmtId="49" fontId="34" fillId="22" borderId="3" xfId="0">
      <alignment horizontal="left" vertical="center"/>
      <protection locked="0"/>
    </xf>
    <xf numFmtId="49" fontId="34" fillId="22" borderId="3" xfId="0">
      <alignment horizontal="left" vertical="center"/>
      <protection locked="0"/>
    </xf>
    <xf numFmtId="49" fontId="34" fillId="22" borderId="3" xfId="0">
      <alignment horizontal="left" vertical="center"/>
    </xf>
    <xf numFmtId="49" fontId="34" fillId="22" borderId="3" xfId="0">
      <alignment horizontal="left" vertical="center"/>
    </xf>
    <xf numFmtId="49" fontId="38" fillId="22" borderId="3" xfId="0">
      <alignment horizontal="left" vertical="center"/>
      <protection locked="0"/>
    </xf>
    <xf numFmtId="49" fontId="38" fillId="22" borderId="3" xfId="0">
      <alignment horizontal="left" vertical="center"/>
    </xf>
    <xf numFmtId="4" fontId="34" fillId="22" borderId="3" xfId="0">
      <alignment horizontal="right" vertical="center"/>
      <protection locked="0"/>
    </xf>
    <xf numFmtId="4" fontId="34" fillId="22" borderId="3" xfId="0">
      <alignment horizontal="right" vertical="center"/>
      <protection locked="0"/>
    </xf>
    <xf numFmtId="4" fontId="34" fillId="22" borderId="3" xfId="0">
      <alignment horizontal="right" vertical="center"/>
    </xf>
    <xf numFmtId="4" fontId="34" fillId="22" borderId="3" xfId="0">
      <alignment horizontal="right" vertical="center"/>
    </xf>
    <xf numFmtId="4" fontId="38" fillId="22" borderId="3" xfId="0">
      <alignment horizontal="right" vertical="center"/>
      <protection locked="0"/>
    </xf>
    <xf numFmtId="49" fontId="42" fillId="22" borderId="3" xfId="0">
      <alignment horizontal="left" vertical="center"/>
      <protection locked="0"/>
    </xf>
    <xf numFmtId="49" fontId="42" fillId="22" borderId="3" xfId="0">
      <alignment horizontal="left" vertical="center"/>
    </xf>
    <xf numFmtId="49" fontId="43" fillId="22" borderId="3" xfId="0">
      <alignment horizontal="left" vertical="center"/>
      <protection locked="0"/>
    </xf>
    <xf numFmtId="49" fontId="43" fillId="22" borderId="3" xfId="0">
      <alignment horizontal="left" vertical="center"/>
    </xf>
    <xf numFmtId="4" fontId="42" fillId="22" borderId="3" xfId="0">
      <alignment horizontal="right" vertical="center"/>
      <protection locked="0"/>
    </xf>
    <xf numFmtId="4" fontId="42" fillId="22" borderId="3" xfId="0">
      <alignment horizontal="right" vertical="center"/>
    </xf>
    <xf numFmtId="4" fontId="44" fillId="22" borderId="3" xfId="0">
      <alignment horizontal="right" vertical="center"/>
      <protection locked="0"/>
    </xf>
    <xf numFmtId="49" fontId="45" fillId="0" borderId="3" xfId="0">
      <alignment horizontal="left" vertical="center"/>
      <protection locked="0"/>
    </xf>
    <xf numFmtId="49" fontId="45" fillId="0" borderId="3" xfId="0">
      <alignment horizontal="left" vertical="center"/>
    </xf>
    <xf numFmtId="49" fontId="46" fillId="0" borderId="3" xfId="0">
      <alignment horizontal="left" vertical="center"/>
      <protection locked="0"/>
    </xf>
    <xf numFmtId="49" fontId="46" fillId="0" borderId="3" xfId="0">
      <alignment horizontal="left" vertical="center"/>
    </xf>
    <xf numFmtId="4" fontId="45" fillId="0" borderId="3" xfId="0">
      <alignment horizontal="right" vertical="center"/>
      <protection locked="0"/>
    </xf>
    <xf numFmtId="4" fontId="45" fillId="0" borderId="3" xfId="0">
      <alignment horizontal="right" vertical="center"/>
    </xf>
    <xf numFmtId="4" fontId="46" fillId="0" borderId="3" xfId="0">
      <alignment horizontal="right" vertical="center"/>
      <protection locked="0"/>
    </xf>
    <xf numFmtId="49" fontId="47" fillId="0" borderId="3" xfId="0">
      <alignment horizontal="left" vertical="center"/>
      <protection locked="0"/>
    </xf>
    <xf numFmtId="49" fontId="47" fillId="0" borderId="3" xfId="0">
      <alignment horizontal="left" vertical="center"/>
    </xf>
    <xf numFmtId="49" fontId="48" fillId="0" borderId="3" xfId="0">
      <alignment horizontal="left" vertical="center"/>
      <protection locked="0"/>
    </xf>
    <xf numFmtId="49" fontId="48" fillId="0" borderId="3" xfId="0">
      <alignment horizontal="left" vertical="center"/>
    </xf>
    <xf numFmtId="4" fontId="47" fillId="0" borderId="3" xfId="0">
      <alignment horizontal="right" vertical="center"/>
      <protection locked="0"/>
    </xf>
    <xf numFmtId="4" fontId="47" fillId="0" borderId="3" xfId="0">
      <alignment horizontal="right" vertical="center"/>
    </xf>
    <xf numFmtId="49" fontId="45" fillId="0" borderId="3" xfId="0">
      <alignment horizontal="left" vertical="center"/>
      <protection locked="0"/>
    </xf>
    <xf numFmtId="49" fontId="46" fillId="0" borderId="3" xfId="0">
      <alignment horizontal="left" vertical="center"/>
      <protection locked="0"/>
    </xf>
    <xf numFmtId="4" fontId="45" fillId="0" borderId="3" xfId="0">
      <alignment horizontal="right" vertical="center"/>
      <protection locked="0"/>
    </xf>
    <xf numFmtId="0" fontId="28" fillId="0" borderId="8" xfId="0"/>
    <xf numFmtId="0" fontId="25" fillId="23" borderId="0" xfId="0"/>
    <xf numFmtId="0" fontId="12" fillId="0" borderId="0" xfId="0"/>
    <xf numFmtId="0" fontId="12" fillId="0" borderId="0" xfId="0"/>
    <xf numFmtId="0" fontId="12" fillId="24" borderId="0" xfId="0">
      <alignment horizontal="center"/>
      <protection locked="0"/>
    </xf>
    <xf numFmtId="0" fontId="2" fillId="25" borderId="9" xfId="0"/>
    <xf numFmtId="4" fontId="49" fillId="26" borderId="3" xfId="0">
      <alignment horizontal="right" vertical="center"/>
      <protection locked="0"/>
    </xf>
    <xf numFmtId="4" fontId="49" fillId="27" borderId="3" xfId="0">
      <alignment horizontal="right" vertical="center"/>
      <protection locked="0"/>
    </xf>
    <xf numFmtId="4" fontId="49" fillId="28" borderId="3" xfId="0">
      <alignment horizontal="right" vertical="center"/>
      <protection locked="0"/>
    </xf>
    <xf numFmtId="0" fontId="17" fillId="20" borderId="10" xfId="0"/>
    <xf numFmtId="49" fontId="34" fillId="0" borderId="3" xfId="0">
      <alignment horizontal="left" vertical="center" wrapText="1"/>
      <protection locked="0"/>
    </xf>
    <xf numFmtId="49" fontId="34" fillId="0" borderId="3" xfId="0">
      <alignment horizontal="left" vertical="center" wrapText="1"/>
      <protection locked="0"/>
    </xf>
    <xf numFmtId="0" fontId="24" fillId="0" borderId="0" xfId="0"/>
    <xf numFmtId="0" fontId="22" fillId="0" borderId="11" xfId="0"/>
    <xf numFmtId="0" fontId="29" fillId="0" borderId="0" xfId="0"/>
    <xf numFmtId="0" fontId="33" fillId="16" borderId="0" xfId="0"/>
    <xf numFmtId="0" fontId="15" fillId="16" borderId="0" xfId="0"/>
    <xf numFmtId="0" fontId="33" fillId="17" borderId="0" xfId="0"/>
    <xf numFmtId="0" fontId="15" fillId="17" borderId="0" xfId="0"/>
    <xf numFmtId="0" fontId="33" fillId="18" borderId="0" xfId="0"/>
    <xf numFmtId="0" fontId="15" fillId="18" borderId="0" xfId="0"/>
    <xf numFmtId="0" fontId="33" fillId="13" borderId="0" xfId="0"/>
    <xf numFmtId="0" fontId="15" fillId="13" borderId="0" xfId="0"/>
    <xf numFmtId="0" fontId="33" fillId="14" borderId="0" xfId="0"/>
    <xf numFmtId="0" fontId="15" fillId="14" borderId="0" xfId="0"/>
    <xf numFmtId="0" fontId="33" fillId="19" borderId="0" xfId="0"/>
    <xf numFmtId="0" fontId="15" fillId="19" borderId="0" xfId="0"/>
    <xf numFmtId="0" fontId="50" fillId="7" borderId="1" xfId="0"/>
    <xf numFmtId="0" fontId="16" fillId="7" borderId="1" xfId="0"/>
    <xf numFmtId="0" fontId="51" fillId="20" borderId="10" xfId="0"/>
    <xf numFmtId="0" fontId="17" fillId="20" borderId="10" xfId="0"/>
    <xf numFmtId="0" fontId="52" fillId="20" borderId="1" xfId="0"/>
    <xf numFmtId="0" fontId="18" fillId="20" borderId="1" xfId="0"/>
    <xf numFmtId="203" fontId="12" fillId="0" borderId="0" xfId="0"/>
    <xf numFmtId="0" fontId="53" fillId="0" borderId="4" xfId="0"/>
    <xf numFmtId="0" fontId="19" fillId="0" borderId="4" xfId="0"/>
    <xf numFmtId="0" fontId="54" fillId="0" borderId="5" xfId="0"/>
    <xf numFmtId="0" fontId="20" fillId="0" borderId="5" xfId="0"/>
    <xf numFmtId="0" fontId="55" fillId="0" borderId="6" xfId="0"/>
    <xf numFmtId="0" fontId="21" fillId="0" borderId="6" xfId="0"/>
    <xf numFmtId="0" fontId="55" fillId="0" borderId="0" xfId="0"/>
    <xf numFmtId="0" fontId="21" fillId="0" borderId="0" xfId="0"/>
    <xf numFmtId="0" fontId="56" fillId="0" borderId="11" xfId="0"/>
    <xf numFmtId="0" fontId="22" fillId="0" borderId="11" xfId="0"/>
    <xf numFmtId="0" fontId="57" fillId="21" borderId="2" xfId="0"/>
    <xf numFmtId="0" fontId="23" fillId="21" borderId="2" xfId="0"/>
    <xf numFmtId="0" fontId="24" fillId="0" borderId="0" xfId="0"/>
    <xf numFmtId="0" fontId="24" fillId="0" borderId="0" xfId="0"/>
    <xf numFmtId="0" fontId="58" fillId="23" borderId="0" xfId="0"/>
    <xf numFmtId="0" fontId="25" fillId="23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12" fillId="0" borderId="0" xfId="0"/>
    <xf numFmtId="0" fontId="10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71" fillId="0" borderId="0" xfId="0"/>
    <xf numFmtId="0" fontId="1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13" fillId="0" borderId="0" xfId="0"/>
    <xf numFmtId="0" fontId="71" fillId="0" borderId="0" xfId="0"/>
    <xf numFmtId="0" fontId="71" fillId="0" borderId="0" xfId="0"/>
    <xf numFmtId="0" fontId="71" fillId="0" borderId="0" xfId="0"/>
    <xf numFmtId="0" fontId="71" fillId="0" borderId="0" xfId="0"/>
    <xf numFmtId="0" fontId="1" fillId="0" borderId="0" xfId="0"/>
    <xf numFmtId="0" fontId="71" fillId="0" borderId="0" xfId="0"/>
    <xf numFmtId="0" fontId="71" fillId="0" borderId="0" xfId="0"/>
    <xf numFmtId="0" fontId="71" fillId="0" borderId="0" xfId="0"/>
    <xf numFmtId="0" fontId="71" fillId="0" borderId="0" xfId="0"/>
    <xf numFmtId="0" fontId="71" fillId="0" borderId="0" xfId="0"/>
    <xf numFmtId="0" fontId="71" fillId="0" borderId="0" xfId="0"/>
    <xf numFmtId="0" fontId="71" fillId="0" borderId="0" xfId="0"/>
    <xf numFmtId="0" fontId="71" fillId="0" borderId="0" xfId="0"/>
    <xf numFmtId="0" fontId="1" fillId="0" borderId="0" xfId="0"/>
    <xf numFmtId="0" fontId="71" fillId="0" borderId="0" xfId="0"/>
    <xf numFmtId="0" fontId="12" fillId="0" borderId="0" xfId="0"/>
    <xf numFmtId="0" fontId="2" fillId="0" borderId="0" xfId="0"/>
    <xf numFmtId="0" fontId="12" fillId="0" borderId="0" xfId="0"/>
    <xf numFmtId="0" fontId="12" fillId="0" borderId="0" xfId="0">
      <alignment vertical="top"/>
    </xf>
    <xf numFmtId="0" fontId="12" fillId="0" borderId="0" xfId="0">
      <alignment vertical="top"/>
    </xf>
    <xf numFmtId="0" fontId="2" fillId="0" borderId="0" xfId="0"/>
    <xf numFmtId="0" fontId="1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12" fillId="0" borderId="0" xfId="0"/>
    <xf numFmtId="0" fontId="59" fillId="3" borderId="0" xfId="0"/>
    <xf numFmtId="0" fontId="26" fillId="3" borderId="0" xfId="0"/>
    <xf numFmtId="0" fontId="60" fillId="0" borderId="0" xfId="0"/>
    <xf numFmtId="0" fontId="27" fillId="0" borderId="0" xfId="0"/>
    <xf numFmtId="0" fontId="61" fillId="25" borderId="9" xfId="0"/>
    <xf numFmtId="0" fontId="12" fillId="25" borderId="9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12" fillId="0" borderId="0" xfId="0"/>
    <xf numFmtId="9" fontId="1" fillId="0" borderId="0" xfId="0"/>
    <xf numFmtId="9" fontId="1" fillId="0" borderId="0" xfId="0"/>
    <xf numFmtId="0" fontId="62" fillId="0" borderId="8" xfId="0"/>
    <xf numFmtId="0" fontId="28" fillId="0" borderId="8" xfId="0"/>
    <xf numFmtId="0" fontId="31" fillId="0" borderId="0" xfId="0"/>
    <xf numFmtId="0" fontId="63" fillId="0" borderId="0" xfId="0"/>
    <xf numFmtId="0" fontId="63" fillId="0" borderId="0" xfId="0"/>
    <xf numFmtId="0" fontId="63" fillId="0" borderId="0" xfId="0"/>
    <xf numFmtId="0" fontId="63" fillId="0" borderId="0" xfId="0"/>
    <xf numFmtId="0" fontId="63" fillId="0" borderId="0" xfId="0"/>
    <xf numFmtId="0" fontId="63" fillId="0" borderId="0" xfId="0"/>
    <xf numFmtId="0" fontId="64" fillId="0" borderId="0" xfId="0"/>
    <xf numFmtId="0" fontId="29" fillId="0" borderId="0" xfId="0"/>
    <xf numFmtId="204" fontId="65" fillId="0" borderId="0" xfId="0"/>
    <xf numFmtId="205" fontId="65" fillId="0" borderId="0" xfId="0"/>
    <xf numFmtId="195" fontId="1" fillId="0" borderId="0" xfId="0"/>
    <xf numFmtId="195" fontId="1" fillId="0" borderId="0" xfId="0"/>
    <xf numFmtId="195" fontId="1" fillId="0" borderId="0" xfId="0"/>
    <xf numFmtId="195" fontId="1" fillId="0" borderId="0" xfId="0"/>
    <xf numFmtId="195" fontId="1" fillId="0" borderId="0" xfId="0"/>
    <xf numFmtId="195" fontId="1" fillId="0" borderId="0" xfId="0"/>
    <xf numFmtId="195" fontId="1" fillId="0" borderId="0" xfId="0"/>
    <xf numFmtId="195" fontId="1" fillId="0" borderId="0" xfId="0"/>
    <xf numFmtId="174" fontId="1" fillId="0" borderId="0" xfId="0"/>
    <xf numFmtId="195" fontId="1" fillId="0" borderId="0" xfId="0"/>
    <xf numFmtId="195" fontId="1" fillId="0" borderId="0" xfId="0"/>
    <xf numFmtId="195" fontId="1" fillId="0" borderId="0" xfId="0"/>
    <xf numFmtId="195" fontId="1" fillId="0" borderId="0" xfId="0"/>
    <xf numFmtId="195" fontId="1" fillId="0" borderId="0" xfId="0"/>
    <xf numFmtId="195" fontId="1" fillId="0" borderId="0" xfId="0"/>
    <xf numFmtId="195" fontId="1" fillId="0" borderId="0" xfId="0"/>
    <xf numFmtId="195" fontId="1" fillId="0" borderId="0" xfId="0"/>
    <xf numFmtId="206" fontId="2" fillId="0" borderId="0" xfId="0"/>
    <xf numFmtId="206" fontId="2" fillId="0" borderId="0" xfId="0"/>
    <xf numFmtId="179" fontId="2" fillId="0" borderId="0" xfId="0"/>
    <xf numFmtId="187" fontId="1" fillId="0" borderId="0" xfId="0"/>
    <xf numFmtId="187" fontId="1" fillId="0" borderId="0" xfId="0"/>
    <xf numFmtId="187" fontId="1" fillId="0" borderId="0" xfId="0"/>
    <xf numFmtId="173" fontId="2" fillId="0" borderId="0" xfId="0"/>
    <xf numFmtId="187" fontId="2" fillId="0" borderId="0" xfId="0"/>
    <xf numFmtId="0" fontId="66" fillId="4" borderId="0" xfId="0"/>
    <xf numFmtId="0" fontId="30" fillId="4" borderId="0" xfId="0"/>
    <xf numFmtId="207" fontId="67" fillId="22" borderId="12" xfId="0">
      <alignment horizontal="center" vertical="center" wrapText="1"/>
      <protection locked="0"/>
    </xf>
    <xf numFmtId="202" fontId="68" fillId="0" borderId="0" xfId="0">
      <alignment wrapText="1"/>
    </xf>
    <xf numFmtId="202" fontId="35" fillId="0" borderId="0" xfId="0">
      <alignment wrapText="1"/>
    </xf>
  </cellStyleXfs>
  <cellXfs count="373">
    <xf numFmtId="0" fontId="0" fillId="0" borderId="0" xfId="0"/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center" vertical="center"/>
    </xf>
    <xf numFmtId="197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97" fontId="5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96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9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197" fontId="4" fillId="0" borderId="0" xfId="0" applyNumberFormat="1" applyFont="1" applyFill="1" applyAlignment="1">
      <alignment vertical="center"/>
    </xf>
    <xf numFmtId="0" fontId="11" fillId="0" borderId="0" xfId="0" applyFont="1" applyFill="1"/>
    <xf numFmtId="197" fontId="4" fillId="0" borderId="0" xfId="0" applyNumberFormat="1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 vertical="center"/>
    </xf>
    <xf numFmtId="196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/>
    <xf numFmtId="19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3" xfId="237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vertical="center"/>
    </xf>
    <xf numFmtId="0" fontId="4" fillId="0" borderId="3" xfId="245" applyFont="1" applyFill="1" applyBorder="1" applyAlignment="1">
      <alignment horizontal="left" vertical="center" wrapText="1"/>
    </xf>
    <xf numFmtId="0" fontId="3" fillId="0" borderId="0" xfId="245" applyFont="1" applyFill="1" applyBorder="1" applyAlignment="1">
      <alignment vertical="center"/>
    </xf>
    <xf numFmtId="0" fontId="4" fillId="0" borderId="0" xfId="245" applyFont="1" applyFill="1" applyBorder="1" applyAlignment="1">
      <alignment horizontal="center" vertical="center"/>
    </xf>
    <xf numFmtId="0" fontId="3" fillId="0" borderId="0" xfId="245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3" xfId="245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97" fontId="3" fillId="0" borderId="0" xfId="0" applyNumberFormat="1" applyFont="1" applyFill="1" applyBorder="1" applyAlignment="1">
      <alignment horizontal="center" vertical="center" wrapText="1"/>
    </xf>
    <xf numFmtId="19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245" applyFont="1" applyFill="1" applyBorder="1" applyAlignment="1">
      <alignment horizontal="left" vertical="center" wrapText="1"/>
    </xf>
    <xf numFmtId="0" fontId="14" fillId="0" borderId="0" xfId="245" applyFont="1" applyFill="1"/>
    <xf numFmtId="0" fontId="5" fillId="0" borderId="0" xfId="0" applyFont="1" applyFill="1" applyAlignment="1">
      <alignment vertical="center"/>
    </xf>
    <xf numFmtId="0" fontId="4" fillId="0" borderId="0" xfId="245" applyFont="1" applyFill="1" applyBorder="1" applyAlignment="1">
      <alignment vertical="center" wrapText="1"/>
    </xf>
    <xf numFmtId="0" fontId="3" fillId="0" borderId="3" xfId="237" applyFont="1" applyFill="1" applyBorder="1" applyAlignment="1">
      <alignment horizontal="left" vertical="center"/>
    </xf>
    <xf numFmtId="0" fontId="4" fillId="0" borderId="0" xfId="0" applyFont="1" applyFill="1"/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197" fontId="3" fillId="0" borderId="0" xfId="0" applyNumberFormat="1" applyFont="1" applyFill="1" applyBorder="1" applyAlignment="1">
      <alignment horizontal="right" vertical="center" wrapText="1"/>
    </xf>
    <xf numFmtId="0" fontId="3" fillId="0" borderId="0" xfId="0" quotePrefix="1" applyFont="1" applyFill="1" applyBorder="1" applyAlignment="1">
      <alignment horizontal="center"/>
    </xf>
    <xf numFmtId="197" fontId="4" fillId="0" borderId="0" xfId="245" applyNumberFormat="1" applyFont="1" applyFill="1" applyBorder="1" applyAlignment="1">
      <alignment horizontal="center" vertical="center" wrapText="1"/>
    </xf>
    <xf numFmtId="197" fontId="4" fillId="0" borderId="0" xfId="245" applyNumberFormat="1" applyFont="1" applyFill="1" applyBorder="1" applyAlignment="1">
      <alignment horizontal="right" vertical="center" wrapText="1"/>
    </xf>
    <xf numFmtId="0" fontId="4" fillId="0" borderId="0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3" fillId="0" borderId="3" xfId="182" applyFont="1" applyFill="1" applyBorder="1" applyAlignment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237" applyNumberFormat="1" applyFont="1" applyFill="1" applyBorder="1" applyAlignment="1">
      <alignment horizontal="left" vertical="center" wrapText="1"/>
    </xf>
    <xf numFmtId="0" fontId="4" fillId="0" borderId="3" xfId="237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96" fontId="4" fillId="0" borderId="0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left" vertical="center" wrapText="1"/>
    </xf>
    <xf numFmtId="49" fontId="4" fillId="0" borderId="3" xfId="237" applyNumberFormat="1" applyFont="1" applyFill="1" applyBorder="1" applyAlignment="1">
      <alignment horizontal="left" vertical="center" wrapText="1"/>
    </xf>
    <xf numFmtId="197" fontId="4" fillId="0" borderId="3" xfId="237" applyNumberFormat="1" applyFont="1" applyFill="1" applyBorder="1" applyAlignment="1">
      <alignment horizontal="center" vertical="center" wrapText="1"/>
    </xf>
    <xf numFmtId="0" fontId="4" fillId="0" borderId="3" xfId="237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 shrinkToFit="1"/>
    </xf>
    <xf numFmtId="204" fontId="4" fillId="0" borderId="3" xfId="0" applyNumberFormat="1" applyFont="1" applyFill="1" applyBorder="1" applyAlignment="1">
      <alignment horizontal="center" vertical="center" wrapText="1"/>
    </xf>
    <xf numFmtId="211" fontId="4" fillId="0" borderId="3" xfId="0" applyNumberFormat="1" applyFont="1" applyFill="1" applyBorder="1" applyAlignment="1">
      <alignment horizontal="center" vertical="center" wrapText="1"/>
    </xf>
    <xf numFmtId="211" fontId="3" fillId="0" borderId="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6" xfId="0" quotePrefix="1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3" xfId="245" applyFont="1" applyFill="1" applyBorder="1" applyAlignment="1">
      <alignment horizontal="center" vertical="center"/>
    </xf>
    <xf numFmtId="0" fontId="3" fillId="0" borderId="15" xfId="0" quotePrefix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204" fontId="3" fillId="0" borderId="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245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212" fontId="3" fillId="29" borderId="3" xfId="0" applyNumberFormat="1" applyFont="1" applyFill="1" applyBorder="1" applyAlignment="1">
      <alignment horizontal="center" vertical="center" wrapText="1"/>
    </xf>
    <xf numFmtId="197" fontId="4" fillId="30" borderId="3" xfId="23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3" fillId="26" borderId="14" xfId="245" applyFont="1" applyFill="1" applyBorder="1" applyAlignment="1">
      <alignment horizontal="left" vertical="center" wrapText="1"/>
    </xf>
    <xf numFmtId="0" fontId="3" fillId="26" borderId="3" xfId="0" applyFont="1" applyFill="1" applyBorder="1" applyAlignment="1">
      <alignment horizontal="left" vertical="center" wrapText="1"/>
    </xf>
    <xf numFmtId="0" fontId="4" fillId="31" borderId="3" xfId="0" quotePrefix="1" applyFont="1" applyFill="1" applyBorder="1" applyAlignment="1">
      <alignment horizontal="center" vertical="center"/>
    </xf>
    <xf numFmtId="0" fontId="4" fillId="31" borderId="3" xfId="0" applyFont="1" applyFill="1" applyBorder="1" applyAlignment="1">
      <alignment horizontal="center" vertical="center"/>
    </xf>
    <xf numFmtId="0" fontId="4" fillId="31" borderId="16" xfId="0" quotePrefix="1" applyFont="1" applyFill="1" applyBorder="1" applyAlignment="1">
      <alignment horizontal="center" vertical="center"/>
    </xf>
    <xf numFmtId="0" fontId="4" fillId="31" borderId="3" xfId="245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right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left" vertical="center"/>
    </xf>
    <xf numFmtId="0" fontId="72" fillId="0" borderId="17" xfId="0" applyFont="1" applyFill="1" applyBorder="1" applyAlignment="1">
      <alignment horizontal="left" vertical="center"/>
    </xf>
    <xf numFmtId="0" fontId="72" fillId="0" borderId="0" xfId="0" applyFont="1" applyFill="1" applyAlignment="1">
      <alignment vertical="center"/>
    </xf>
    <xf numFmtId="0" fontId="72" fillId="0" borderId="13" xfId="0" applyFont="1" applyFill="1" applyBorder="1" applyAlignment="1">
      <alignment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vertical="center"/>
    </xf>
    <xf numFmtId="0" fontId="74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right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vertical="center"/>
    </xf>
    <xf numFmtId="0" fontId="72" fillId="0" borderId="18" xfId="0" applyFont="1" applyFill="1" applyBorder="1" applyAlignment="1">
      <alignment vertical="center"/>
    </xf>
    <xf numFmtId="0" fontId="72" fillId="0" borderId="19" xfId="0" applyFont="1" applyFill="1" applyBorder="1" applyAlignment="1">
      <alignment vertical="center"/>
    </xf>
    <xf numFmtId="0" fontId="72" fillId="0" borderId="3" xfId="0" applyFont="1" applyFill="1" applyBorder="1" applyAlignment="1">
      <alignment horizontal="left" vertical="center"/>
    </xf>
    <xf numFmtId="0" fontId="72" fillId="0" borderId="3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left" vertical="center" wrapText="1"/>
    </xf>
    <xf numFmtId="0" fontId="72" fillId="0" borderId="18" xfId="0" applyFont="1" applyFill="1" applyBorder="1" applyAlignment="1">
      <alignment vertical="center" wrapText="1"/>
    </xf>
    <xf numFmtId="0" fontId="72" fillId="0" borderId="19" xfId="0" applyFont="1" applyFill="1" applyBorder="1" applyAlignment="1">
      <alignment vertical="center" wrapText="1"/>
    </xf>
    <xf numFmtId="0" fontId="72" fillId="0" borderId="3" xfId="0" applyFont="1" applyFill="1" applyBorder="1" applyAlignment="1">
      <alignment vertical="center"/>
    </xf>
    <xf numFmtId="0" fontId="72" fillId="0" borderId="20" xfId="0" applyFont="1" applyFill="1" applyBorder="1" applyAlignment="1">
      <alignment vertical="center" wrapText="1"/>
    </xf>
    <xf numFmtId="0" fontId="72" fillId="0" borderId="16" xfId="0" applyFont="1" applyFill="1" applyBorder="1" applyAlignment="1">
      <alignment vertical="center"/>
    </xf>
    <xf numFmtId="0" fontId="72" fillId="0" borderId="3" xfId="0" applyFont="1" applyFill="1" applyBorder="1" applyAlignment="1">
      <alignment vertical="center" wrapText="1"/>
    </xf>
    <xf numFmtId="212" fontId="4" fillId="0" borderId="3" xfId="0" applyNumberFormat="1" applyFont="1" applyFill="1" applyBorder="1" applyAlignment="1">
      <alignment horizontal="center" vertical="center" wrapText="1"/>
    </xf>
    <xf numFmtId="212" fontId="3" fillId="27" borderId="3" xfId="0" applyNumberFormat="1" applyFont="1" applyFill="1" applyBorder="1" applyAlignment="1">
      <alignment horizontal="center" vertical="center" wrapText="1"/>
    </xf>
    <xf numFmtId="212" fontId="3" fillId="0" borderId="3" xfId="0" applyNumberFormat="1" applyFont="1" applyFill="1" applyBorder="1" applyAlignment="1">
      <alignment horizontal="center" vertical="center" wrapText="1"/>
    </xf>
    <xf numFmtId="212" fontId="4" fillId="29" borderId="3" xfId="237" applyNumberFormat="1" applyFont="1" applyFill="1" applyBorder="1" applyAlignment="1">
      <alignment horizontal="center" vertical="center" wrapText="1"/>
    </xf>
    <xf numFmtId="212" fontId="4" fillId="31" borderId="3" xfId="237" applyNumberFormat="1" applyFont="1" applyFill="1" applyBorder="1" applyAlignment="1">
      <alignment horizontal="center" vertical="center" wrapText="1"/>
    </xf>
    <xf numFmtId="212" fontId="3" fillId="31" borderId="3" xfId="0" applyNumberFormat="1" applyFont="1" applyFill="1" applyBorder="1" applyAlignment="1">
      <alignment horizontal="center" vertical="center" wrapText="1"/>
    </xf>
    <xf numFmtId="212" fontId="4" fillId="31" borderId="3" xfId="0" applyNumberFormat="1" applyFont="1" applyFill="1" applyBorder="1" applyAlignment="1">
      <alignment horizontal="center" vertical="center" wrapText="1"/>
    </xf>
    <xf numFmtId="212" fontId="4" fillId="30" borderId="3" xfId="0" applyNumberFormat="1" applyFont="1" applyFill="1" applyBorder="1" applyAlignment="1">
      <alignment horizontal="center" vertical="center" wrapText="1"/>
    </xf>
    <xf numFmtId="212" fontId="3" fillId="30" borderId="3" xfId="0" applyNumberFormat="1" applyFont="1" applyFill="1" applyBorder="1" applyAlignment="1">
      <alignment horizontal="center" vertical="center" wrapText="1"/>
    </xf>
    <xf numFmtId="212" fontId="4" fillId="27" borderId="3" xfId="0" applyNumberFormat="1" applyFont="1" applyFill="1" applyBorder="1" applyAlignment="1">
      <alignment horizontal="center" vertical="center" wrapText="1"/>
    </xf>
    <xf numFmtId="212" fontId="4" fillId="0" borderId="3" xfId="228" applyNumberFormat="1" applyFont="1" applyFill="1" applyBorder="1" applyAlignment="1">
      <alignment horizontal="center" vertical="center" wrapText="1"/>
    </xf>
    <xf numFmtId="212" fontId="3" fillId="26" borderId="3" xfId="0" applyNumberFormat="1" applyFont="1" applyFill="1" applyBorder="1" applyAlignment="1">
      <alignment horizontal="center" vertical="center" wrapText="1"/>
    </xf>
    <xf numFmtId="212" fontId="4" fillId="0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210" fontId="4" fillId="0" borderId="3" xfId="0" applyNumberFormat="1" applyFont="1" applyFill="1" applyBorder="1" applyAlignment="1">
      <alignment horizontal="center" vertical="center" wrapText="1"/>
    </xf>
    <xf numFmtId="210" fontId="3" fillId="30" borderId="3" xfId="0" applyNumberFormat="1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left" vertical="center"/>
    </xf>
    <xf numFmtId="0" fontId="72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3" xfId="237" applyNumberFormat="1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left" vertical="center" wrapText="1"/>
    </xf>
    <xf numFmtId="0" fontId="76" fillId="0" borderId="18" xfId="0" applyFont="1" applyFill="1" applyBorder="1" applyAlignment="1">
      <alignment horizontal="left" vertical="center" wrapText="1"/>
    </xf>
    <xf numFmtId="0" fontId="76" fillId="0" borderId="19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 vertical="center" wrapText="1"/>
    </xf>
    <xf numFmtId="0" fontId="72" fillId="0" borderId="17" xfId="0" applyFont="1" applyFill="1" applyBorder="1" applyAlignment="1">
      <alignment horizontal="left" vertical="center" wrapText="1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left" vertical="center" wrapText="1"/>
    </xf>
    <xf numFmtId="0" fontId="76" fillId="0" borderId="13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72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7" fontId="4" fillId="0" borderId="0" xfId="0" applyNumberFormat="1" applyFont="1" applyFill="1" applyBorder="1" applyAlignment="1">
      <alignment horizontal="center" vertical="center" wrapText="1"/>
    </xf>
    <xf numFmtId="197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97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3" fillId="0" borderId="0" xfId="245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 wrapText="1"/>
    </xf>
    <xf numFmtId="0" fontId="3" fillId="0" borderId="3" xfId="245" applyFont="1" applyFill="1" applyBorder="1" applyAlignment="1">
      <alignment horizontal="left" vertical="center" wrapText="1"/>
    </xf>
    <xf numFmtId="197" fontId="4" fillId="0" borderId="0" xfId="0" quotePrefix="1" applyNumberFormat="1" applyFont="1" applyFill="1" applyBorder="1" applyAlignment="1">
      <alignment horizontal="left" vertical="center" wrapText="1"/>
    </xf>
    <xf numFmtId="0" fontId="3" fillId="0" borderId="3" xfId="245" applyFont="1" applyFill="1" applyBorder="1" applyAlignment="1">
      <alignment horizontal="center" vertical="center" wrapText="1"/>
    </xf>
    <xf numFmtId="212" fontId="4" fillId="0" borderId="14" xfId="0" applyNumberFormat="1" applyFont="1" applyFill="1" applyBorder="1" applyAlignment="1">
      <alignment horizontal="center" vertical="center" wrapText="1"/>
    </xf>
    <xf numFmtId="212" fontId="4" fillId="0" borderId="18" xfId="0" applyNumberFormat="1" applyFont="1" applyFill="1" applyBorder="1" applyAlignment="1">
      <alignment horizontal="center" vertical="center" wrapText="1"/>
    </xf>
    <xf numFmtId="212" fontId="4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6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center" vertical="center" wrapText="1"/>
    </xf>
    <xf numFmtId="0" fontId="3" fillId="0" borderId="0" xfId="237" applyNumberFormat="1" applyFont="1" applyFill="1" applyBorder="1" applyAlignment="1">
      <alignment horizontal="center" vertical="center" wrapText="1"/>
    </xf>
    <xf numFmtId="0" fontId="4" fillId="0" borderId="16" xfId="237" applyNumberFormat="1" applyFont="1" applyFill="1" applyBorder="1" applyAlignment="1">
      <alignment horizontal="center" vertical="center" wrapText="1"/>
    </xf>
    <xf numFmtId="0" fontId="4" fillId="0" borderId="15" xfId="237" applyNumberFormat="1" applyFont="1" applyFill="1" applyBorder="1" applyAlignment="1">
      <alignment horizontal="center" vertical="center" wrapText="1"/>
    </xf>
    <xf numFmtId="213" fontId="4" fillId="0" borderId="14" xfId="0" applyNumberFormat="1" applyFont="1" applyFill="1" applyBorder="1" applyAlignment="1">
      <alignment horizontal="center" vertical="center" wrapText="1"/>
    </xf>
    <xf numFmtId="213" fontId="4" fillId="0" borderId="19" xfId="0" applyNumberFormat="1" applyFont="1" applyFill="1" applyBorder="1" applyAlignment="1">
      <alignment horizontal="center" vertical="center" wrapText="1"/>
    </xf>
    <xf numFmtId="212" fontId="3" fillId="30" borderId="14" xfId="0" applyNumberFormat="1" applyFont="1" applyFill="1" applyBorder="1" applyAlignment="1">
      <alignment horizontal="center" vertical="center" wrapText="1"/>
    </xf>
    <xf numFmtId="212" fontId="3" fillId="30" borderId="19" xfId="0" applyNumberFormat="1" applyFont="1" applyFill="1" applyBorder="1" applyAlignment="1">
      <alignment horizontal="center" vertical="center" wrapText="1"/>
    </xf>
    <xf numFmtId="212" fontId="4" fillId="30" borderId="14" xfId="0" applyNumberFormat="1" applyFont="1" applyFill="1" applyBorder="1" applyAlignment="1">
      <alignment horizontal="center" vertical="center" wrapText="1"/>
    </xf>
    <xf numFmtId="212" fontId="4" fillId="30" borderId="19" xfId="0" applyNumberFormat="1" applyFont="1" applyFill="1" applyBorder="1" applyAlignment="1">
      <alignment horizontal="center" vertical="center" wrapText="1"/>
    </xf>
    <xf numFmtId="212" fontId="3" fillId="0" borderId="14" xfId="0" applyNumberFormat="1" applyFont="1" applyFill="1" applyBorder="1" applyAlignment="1">
      <alignment horizontal="center" vertical="center" wrapText="1"/>
    </xf>
    <xf numFmtId="212" fontId="3" fillId="0" borderId="1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213" fontId="5" fillId="0" borderId="14" xfId="0" applyNumberFormat="1" applyFont="1" applyFill="1" applyBorder="1" applyAlignment="1">
      <alignment horizontal="center" vertical="center" wrapText="1"/>
    </xf>
    <xf numFmtId="213" fontId="5" fillId="0" borderId="19" xfId="0" applyNumberFormat="1" applyFont="1" applyFill="1" applyBorder="1" applyAlignment="1">
      <alignment horizontal="center" vertical="center" wrapText="1"/>
    </xf>
    <xf numFmtId="212" fontId="5" fillId="0" borderId="14" xfId="0" applyNumberFormat="1" applyFont="1" applyFill="1" applyBorder="1" applyAlignment="1">
      <alignment horizontal="center" vertical="center" wrapText="1"/>
    </xf>
    <xf numFmtId="212" fontId="5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211" fontId="3" fillId="30" borderId="14" xfId="0" applyNumberFormat="1" applyFont="1" applyFill="1" applyBorder="1" applyAlignment="1">
      <alignment horizontal="center" vertical="center" wrapText="1"/>
    </xf>
    <xf numFmtId="211" fontId="3" fillId="30" borderId="19" xfId="0" applyNumberFormat="1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horizontal="left" vertical="center" wrapText="1"/>
    </xf>
    <xf numFmtId="0" fontId="70" fillId="0" borderId="19" xfId="0" applyFont="1" applyFill="1" applyBorder="1" applyAlignment="1">
      <alignment horizontal="left" vertical="center" wrapText="1"/>
    </xf>
    <xf numFmtId="213" fontId="3" fillId="0" borderId="14" xfId="0" applyNumberFormat="1" applyFont="1" applyFill="1" applyBorder="1" applyAlignment="1">
      <alignment horizontal="center" vertical="center" wrapText="1"/>
    </xf>
    <xf numFmtId="213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 shrinkToFit="1"/>
    </xf>
    <xf numFmtId="49" fontId="4" fillId="0" borderId="19" xfId="0" applyNumberFormat="1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210" fontId="4" fillId="0" borderId="3" xfId="0" applyNumberFormat="1" applyFont="1" applyFill="1" applyBorder="1" applyAlignment="1">
      <alignment horizontal="center" vertical="center" wrapText="1"/>
    </xf>
    <xf numFmtId="210" fontId="4" fillId="0" borderId="14" xfId="0" applyNumberFormat="1" applyFont="1" applyFill="1" applyBorder="1" applyAlignment="1">
      <alignment horizontal="center" vertical="center" wrapText="1"/>
    </xf>
    <xf numFmtId="210" fontId="4" fillId="0" borderId="18" xfId="0" applyNumberFormat="1" applyFont="1" applyFill="1" applyBorder="1" applyAlignment="1">
      <alignment horizontal="center" vertical="center" wrapText="1"/>
    </xf>
    <xf numFmtId="210" fontId="4" fillId="0" borderId="19" xfId="0" applyNumberFormat="1" applyFont="1" applyFill="1" applyBorder="1" applyAlignment="1">
      <alignment horizontal="center" vertical="center" wrapText="1"/>
    </xf>
    <xf numFmtId="210" fontId="3" fillId="30" borderId="3" xfId="0" applyNumberFormat="1" applyFont="1" applyFill="1" applyBorder="1" applyAlignment="1">
      <alignment horizontal="center" vertical="center" wrapText="1"/>
    </xf>
    <xf numFmtId="212" fontId="4" fillId="0" borderId="3" xfId="0" applyNumberFormat="1" applyFont="1" applyFill="1" applyBorder="1" applyAlignment="1">
      <alignment horizontal="center" vertical="center" wrapText="1"/>
    </xf>
    <xf numFmtId="211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212" fontId="4" fillId="30" borderId="3" xfId="0" applyNumberFormat="1" applyFont="1" applyFill="1" applyBorder="1" applyAlignment="1">
      <alignment horizontal="center" vertical="center" wrapText="1"/>
    </xf>
    <xf numFmtId="212" fontId="3" fillId="0" borderId="3" xfId="0" applyNumberFormat="1" applyFont="1" applyFill="1" applyBorder="1" applyAlignment="1">
      <alignment horizontal="center" vertical="center" wrapText="1"/>
    </xf>
    <xf numFmtId="213" fontId="4" fillId="0" borderId="3" xfId="0" applyNumberFormat="1" applyFont="1" applyFill="1" applyBorder="1" applyAlignment="1">
      <alignment horizontal="center" vertical="center" wrapText="1"/>
    </xf>
    <xf>
      <protection locked="0"/>
    </xf>
    <xf>
      <protection locked="0"/>
    </xf>
    <xf numFmtId="0" fontId="4" fillId="0" borderId="19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210" fontId="9" fillId="0" borderId="14" xfId="0" applyNumberFormat="1" applyFont="1" applyFill="1" applyBorder="1" applyAlignment="1">
      <alignment horizontal="center" vertical="center" wrapText="1"/>
    </xf>
    <xf numFmtId="210" fontId="9" fillId="0" borderId="18" xfId="0" applyNumberFormat="1" applyFont="1" applyFill="1" applyBorder="1" applyAlignment="1">
      <alignment horizontal="center" vertical="center" wrapText="1"/>
    </xf>
    <xf numFmtId="210" fontId="9" fillId="0" borderId="19" xfId="0" applyNumberFormat="1" applyFont="1" applyFill="1" applyBorder="1" applyAlignment="1">
      <alignment horizontal="center" vertical="center" wrapText="1"/>
    </xf>
    <xf numFmtId="212" fontId="9" fillId="0" borderId="14" xfId="0" applyNumberFormat="1" applyFont="1" applyFill="1" applyBorder="1" applyAlignment="1">
      <alignment horizontal="right" wrapText="1"/>
    </xf>
    <xf numFmtId="212" fontId="9" fillId="0" borderId="18" xfId="0" applyNumberFormat="1" applyFont="1" applyFill="1" applyBorder="1" applyAlignment="1">
      <alignment horizontal="right" wrapText="1"/>
    </xf>
    <xf numFmtId="212" fontId="9" fillId="0" borderId="19" xfId="0" applyNumberFormat="1" applyFont="1" applyFill="1" applyBorder="1" applyAlignment="1">
      <alignment horizontal="right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211" fontId="9" fillId="0" borderId="14" xfId="0" applyNumberFormat="1" applyFont="1" applyFill="1" applyBorder="1" applyAlignment="1">
      <alignment horizontal="center" vertical="center" wrapText="1"/>
    </xf>
    <xf numFmtId="211" fontId="9" fillId="0" borderId="18" xfId="0" applyNumberFormat="1" applyFont="1" applyFill="1" applyBorder="1" applyAlignment="1">
      <alignment horizontal="center" vertical="center" wrapText="1"/>
    </xf>
    <xf numFmtId="211" fontId="9" fillId="0" borderId="19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212" fontId="3" fillId="30" borderId="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212" fontId="3" fillId="30" borderId="14" xfId="0" applyNumberFormat="1" applyFont="1" applyFill="1" applyBorder="1" applyAlignment="1">
      <alignment horizontal="right" wrapText="1" shrinkToFit="1"/>
    </xf>
    <xf numFmtId="212" fontId="3" fillId="30" borderId="18" xfId="0" applyNumberFormat="1" applyFont="1" applyFill="1" applyBorder="1" applyAlignment="1">
      <alignment horizontal="right" wrapText="1" shrinkToFit="1"/>
    </xf>
    <xf numFmtId="212" fontId="3" fillId="30" borderId="19" xfId="0" applyNumberFormat="1" applyFont="1" applyFill="1" applyBorder="1" applyAlignment="1">
      <alignment horizontal="right" wrapText="1" shrinkToFi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left" vertical="center" wrapText="1"/>
    </xf>
    <xf numFmtId="196" fontId="9" fillId="0" borderId="14" xfId="0" applyNumberFormat="1" applyFont="1" applyFill="1" applyBorder="1" applyAlignment="1">
      <alignment horizontal="center" vertical="center" wrapText="1"/>
    </xf>
    <xf numFmtId="196" fontId="9" fillId="0" borderId="18" xfId="0" applyNumberFormat="1" applyFont="1" applyFill="1" applyBorder="1" applyAlignment="1">
      <alignment horizontal="center" vertical="center" wrapText="1"/>
    </xf>
    <xf numFmtId="196" fontId="9" fillId="0" borderId="19" xfId="0" applyNumberFormat="1" applyFont="1" applyFill="1" applyBorder="1" applyAlignment="1">
      <alignment horizontal="center" vertical="center" wrapText="1"/>
    </xf>
    <xf numFmtId="196" fontId="3" fillId="30" borderId="14" xfId="0" applyNumberFormat="1" applyFont="1" applyFill="1" applyBorder="1" applyAlignment="1">
      <alignment horizontal="center" vertical="center" wrapText="1"/>
    </xf>
    <xf numFmtId="196" fontId="3" fillId="30" borderId="18" xfId="0" applyNumberFormat="1" applyFont="1" applyFill="1" applyBorder="1" applyAlignment="1">
      <alignment horizontal="center" vertical="center" wrapText="1"/>
    </xf>
    <xf numFmtId="196" fontId="3" fillId="30" borderId="1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72" fillId="0" borderId="3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</cellXfs>
  <cellStyles count="354">
    <cellStyle name="Normal" xfId="0"/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tableStyles defaultTableStyle="TableStyleMedium2" defaultPivotStyle="PivotStyleLight16"/>
</styleSheet>
</file>

<file path=xl/_rels/workbook.xml.rels><?xml version="1.0" encoding="UTF-8" standalone="yes"?><Relationships xmlns="http://schemas.openxmlformats.org/package/2006/relationships" 
><Relationship Target="styles.xml" Type="http://schemas.openxmlformats.org/officeDocument/2006/relationships/styles" Id="rId1" /><Relationship Target="worksheets/sheet1.xml" Type="http://schemas.openxmlformats.org/officeDocument/2006/relationships/worksheet" Id="rId2" /><Relationship Target="worksheets/sheet2.xml" Type="http://schemas.openxmlformats.org/officeDocument/2006/relationships/worksheet" Id="rId3" /><Relationship Target="worksheets/sheet3.xml" Type="http://schemas.openxmlformats.org/officeDocument/2006/relationships/worksheet" Id="rId4" /><Relationship Target="worksheets/sheet4.xml" Type="http://schemas.openxmlformats.org/officeDocument/2006/relationships/worksheet" Id="rId5" /><Relationship Target="worksheets/sheet5.xml" Type="http://schemas.openxmlformats.org/officeDocument/2006/relationships/worksheet" Id="rId6" /><Relationship Target="worksheets/sheet6.xml" Type="http://schemas.openxmlformats.org/officeDocument/2006/relationships/worksheet" Id="rId7" /><Relationship Target="worksheets/sheet7.xml" Type="http://schemas.openxmlformats.org/officeDocument/2006/relationships/worksheet" Id="rId8" /><Relationship Target="worksheets/sheet8.xml" Type="http://schemas.openxmlformats.org/officeDocument/2006/relationships/worksheet" Id="rId9" /><Relationship Target="sharedStrings.xml" Type="http://schemas.openxmlformats.org/officeDocument/2006/relationships/sharedStrings" Id="rId10" /><Relationship Target="externalLinks/externalLink1.xml" Type="http://schemas.openxmlformats.org/officeDocument/2006/relationships/externalLink" Id="rId11" /><Relationship Target="externalLinks/externalLink2.xml" Type="http://schemas.openxmlformats.org/officeDocument/2006/relationships/externalLink" Id="rId12" /><Relationship Target="externalLinks/externalLink3.xml" Type="http://schemas.openxmlformats.org/officeDocument/2006/relationships/externalLink" Id="rId13" /><Relationship Target="externalLinks/externalLink4.xml" Type="http://schemas.openxmlformats.org/officeDocument/2006/relationships/externalLink" Id="rId14" /><Relationship Target="externalLinks/externalLink5.xml" Type="http://schemas.openxmlformats.org/officeDocument/2006/relationships/externalLink" Id="rId15" /><Relationship Target="externalLinks/externalLink6.xml" Type="http://schemas.openxmlformats.org/officeDocument/2006/relationships/externalLink" Id="rId16" /><Relationship Target="externalLinks/externalLink7.xml" Type="http://schemas.openxmlformats.org/officeDocument/2006/relationships/externalLink" Id="rId17" /><Relationship Target="externalLinks/externalLink8.xml" Type="http://schemas.openxmlformats.org/officeDocument/2006/relationships/externalLink" Id="rId18" /><Relationship Target="externalLinks/externalLink9.xml" Type="http://schemas.openxmlformats.org/officeDocument/2006/relationships/externalLink" Id="rId19" /><Relationship Target="externalLinks/externalLink10.xml" Type="http://schemas.openxmlformats.org/officeDocument/2006/relationships/externalLink" Id="rId20" /><Relationship Target="externalLinks/externalLink11.xml" Type="http://schemas.openxmlformats.org/officeDocument/2006/relationships/externalLink" Id="rId21" /><Relationship Target="externalLinks/externalLink12.xml" Type="http://schemas.openxmlformats.org/officeDocument/2006/relationships/externalLink" Id="rId22" /><Relationship Target="externalLinks/externalLink13.xml" Type="http://schemas.openxmlformats.org/officeDocument/2006/relationships/externalLink" Id="rId23" /><Relationship Target="externalLinks/externalLink14.xml" Type="http://schemas.openxmlformats.org/officeDocument/2006/relationships/externalLink" Id="rId24" /><Relationship Target="externalLinks/externalLink15.xml" Type="http://schemas.openxmlformats.org/officeDocument/2006/relationships/externalLink" Id="rId25" /><Relationship Target="externalLinks/externalLink16.xml" Type="http://schemas.openxmlformats.org/officeDocument/2006/relationships/externalLink" Id="rId26" /><Relationship Target="externalLinks/externalLink17.xml" Type="http://schemas.openxmlformats.org/officeDocument/2006/relationships/externalLink" Id="rId27" /><Relationship Target="externalLinks/externalLink18.xml" Type="http://schemas.openxmlformats.org/officeDocument/2006/relationships/externalLink" Id="rId28" /><Relationship Target="externalLinks/externalLink19.xml" Type="http://schemas.openxmlformats.org/officeDocument/2006/relationships/externalLink" Id="rId29" /><Relationship Target="externalLinks/externalLink20.xml" Type="http://schemas.openxmlformats.org/officeDocument/2006/relationships/externalLink" Id="rId30" /><Relationship Target="externalLinks/externalLink21.xml" Type="http://schemas.openxmlformats.org/officeDocument/2006/relationships/externalLink" Id="rId31" /><Relationship Target="externalLinks/externalLink22.xml" Type="http://schemas.openxmlformats.org/officeDocument/2006/relationships/externalLink" Id="rId32" /><Relationship Target="externalLinks/externalLink23.xml" Type="http://schemas.openxmlformats.org/officeDocument/2006/relationships/externalLink" Id="rId33" /><Relationship Target="externalLinks/externalLink24.xml" Type="http://schemas.openxmlformats.org/officeDocument/2006/relationships/externalLink" Id="rId34" /><Relationship Target="externalLinks/externalLink25.xml" Type="http://schemas.openxmlformats.org/officeDocument/2006/relationships/externalLink" Id="rId35" /><Relationship Target="externalLinks/externalLink26.xml" Type="http://schemas.openxmlformats.org/officeDocument/2006/relationships/externalLink" Id="rId36" /><Relationship Target="externalLinks/externalLink27.xml" Type="http://schemas.openxmlformats.org/officeDocument/2006/relationships/externalLink" Id="rId37" /><Relationship Target="externalLinks/externalLink28.xml" Type="http://schemas.openxmlformats.org/officeDocument/2006/relationships/externalLink" Id="rId38" /><Relationship Target="externalLinks/externalLink29.xml" Type="http://schemas.openxmlformats.org/officeDocument/2006/relationships/externalLink" Id="rId39" /><Relationship Target="externalLinks/externalLink30.xml" Type="http://schemas.openxmlformats.org/officeDocument/2006/relationships/externalLink" Id="rId40" /><Relationship Target="externalLinks/externalLink31.xml" Type="http://schemas.openxmlformats.org/officeDocument/2006/relationships/externalLink" Id="rId41" /><Relationship Target="externalLinks/externalLink32.xml" Type="http://schemas.openxmlformats.org/officeDocument/2006/relationships/externalLink" Id="rId42" /><Relationship Target="externalLinks/externalLink33.xml" Type="http://schemas.openxmlformats.org/officeDocument/2006/relationships/externalLink" Id="rId43" /><Relationship Target="externalLinks/externalLink34.xml" Type="http://schemas.openxmlformats.org/officeDocument/2006/relationships/externalLink" Id="rId44" /><Relationship Target="externalLinks/externalLink35.xml" Type="http://schemas.openxmlformats.org/officeDocument/2006/relationships/externalLink" Id="rId45" /><Relationship Target="externalLinks/externalLink36.xml" Type="http://schemas.openxmlformats.org/officeDocument/2006/relationships/externalLink" Id="rId46" /><Relationship Target="theme/theme1.xml" Type="http://schemas.openxmlformats.org/officeDocument/2006/relationships/theme" Id="rId47" /></Relationships>
</file>

<file path=xl/externalLinks/_rels/externalLink1.xml.rels><?xml version="1.0" encoding="UTF-8" standalone="yes"?><Relationships xmlns="http://schemas.openxmlformats.org/package/2006/relationships" 
><Relationship TargetMode="External" Target="http://www.bank.gov.ua/WORK/S2/VICTOR/&#1042;&#1042;&#1055;/PIB.xls" Type="http://schemas.openxmlformats.org/officeDocument/2006/relationships/externalLinkPath" Id="rId1" /></Relationships>
</file>

<file path=xl/externalLinks/_rels/externalLink10.xml.rels><?xml version="1.0" encoding="UTF-8" standalone="yes"?><Relationships xmlns="http://schemas.openxmlformats.org/package/2006/relationships" 
><Relationship TargetMode="External" Target="file:///\\Nechiporenko\2007&#1053;&#1054;&#1042;\Dept\Plan\Exchange\!_Plan-2006\VAT%20Sevastop\Dept\Plan\Exchange\_________________________Plan_ZP\!_&#1055;&#1077;&#1095;&#1072;&#1090;&#1100;\&#1052;&#1058;&#1056;%20&#1074;&#1089;&#1077;%202.xls" Type="http://schemas.openxmlformats.org/officeDocument/2006/relationships/externalLinkPath" Id="rId1" /></Relationships>
</file>

<file path=xl/externalLinks/_rels/externalLink11.xml.rels><?xml version="1.0" encoding="UTF-8" standalone="yes"?><Relationships xmlns="http://schemas.openxmlformats.org/package/2006/relationships" 
><Relationship TargetMode="External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ype="http://schemas.openxmlformats.org/officeDocument/2006/relationships/externalLinkPath" Id="rId1" /></Relationships>
</file>

<file path=xl/externalLinks/_rels/externalLink12.xml.rels><?xml version="1.0" encoding="UTF-8" standalone="yes"?><Relationships xmlns="http://schemas.openxmlformats.org/package/2006/relationships" 
><Relationship TargetMode="External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ype="http://schemas.openxmlformats.org/officeDocument/2006/relationships/externalLinkPath" Id="rId1" /></Relationships>
</file>

<file path=xl/externalLinks/_rels/externalLink13.xml.rels><?xml version="1.0" encoding="UTF-8" standalone="yes"?><Relationships xmlns="http://schemas.openxmlformats.org/package/2006/relationships" 
><Relationship TargetMode="External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ype="http://schemas.openxmlformats.org/officeDocument/2006/relationships/externalLinkPath" Id="rId1" /></Relationships>
</file>

<file path=xl/externalLinks/_rels/externalLink14.xml.rels><?xml version="1.0" encoding="UTF-8" standalone="yes"?><Relationships xmlns="http://schemas.openxmlformats.org/package/2006/relationships" 
><Relationship TargetMode="External" Target="file:///\\D72rc2j\vera\Dept\Plan\Exchange\!_Plan-2006\&#1042;&#1040;&#1058;%20&#1048;&#1074;&#1072;&#1085;&#1086;%20&#1092;&#1088;&#1072;&#1085;&#1082;&#1080;&#1074;&#1089;&#1100;&#1082;&#1075;&#1072;&#1079;\Dodatok1%20.xls" Type="http://schemas.openxmlformats.org/officeDocument/2006/relationships/externalLinkPath" Id="rId1" /></Relationships>
</file>

<file path=xl/externalLinks/_rels/externalLink15.xml.rels><?xml version="1.0" encoding="UTF-8" standalone="yes"?><Relationships xmlns="http://schemas.openxmlformats.org/package/2006/relationships" 
><Relationship TargetMode="External" Target="file:///E:\Ariadna\Sum_pok.xls" Type="http://schemas.openxmlformats.org/officeDocument/2006/relationships/externalLinkPath" Id="rId1" /></Relationships>
</file>

<file path=xl/externalLinks/_rels/externalLink16.xml.rels><?xml version="1.0" encoding="UTF-8" standalone="yes"?><Relationships xmlns="http://schemas.openxmlformats.org/package/2006/relationships" 
><Relationship TargetMode="External" Target="file:///\\Nechiporenko\2007&#1053;&#1054;&#1042;\DOCUME~1\Chirich\LOCALS~1\Temp\Dept\Plan\Exchange\_________________________Plan_ZP\!_&#1055;&#1077;&#1095;&#1072;&#1090;&#1100;\&#1052;&#1058;&#1056;%20&#1074;&#1089;&#1077;%202.xls" Type="http://schemas.openxmlformats.org/officeDocument/2006/relationships/externalLinkPath" Id="rId1" /></Relationships>
</file>

<file path=xl/externalLinks/_rels/externalLink17.xml.rels><?xml version="1.0" encoding="UTF-8" standalone="yes"?><Relationships xmlns="http://schemas.openxmlformats.org/package/2006/relationships" 
><Relationship TargetMode="External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ype="http://schemas.openxmlformats.org/officeDocument/2006/relationships/externalLinkPath" Id="rId1" /></Relationships>
</file>

<file path=xl/externalLinks/_rels/externalLink18.xml.rels><?xml version="1.0" encoding="UTF-8" standalone="yes"?><Relationships xmlns="http://schemas.openxmlformats.org/package/2006/relationships" 
><Relationship TargetMode="External" Target="file:///R:\Dept\Plan\Exchange\!_Plan-2006\&#1042;&#1040;&#1058;%20&#1048;&#1074;&#1072;&#1085;&#1086;%20&#1092;&#1088;&#1072;&#1085;&#1082;&#1080;&#1074;&#1089;&#1100;&#1082;&#1075;&#1072;&#1079;\Dodatok1%20.xls" Type="http://schemas.openxmlformats.org/officeDocument/2006/relationships/externalLinkPath" Id="rId1" /></Relationships>
</file>

<file path=xl/externalLinks/_rels/externalLink19.xml.rels><?xml version="1.0" encoding="UTF-8" standalone="yes"?><Relationships xmlns="http://schemas.openxmlformats.org/package/2006/relationships" 
><Relationship TargetMode="External" Target="file:///R:\DOCUME~1\Chirich\LOCALS~1\Temp\Dept\Plan\Exchange\_________________________Plan_ZP\!_&#1055;&#1077;&#1095;&#1072;&#1090;&#1100;\&#1052;&#1058;&#1056;%20&#1074;&#1089;&#1077;%202.xls" Type="http://schemas.openxmlformats.org/officeDocument/2006/relationships/externalLinkPath" Id="rId1" /></Relationships>
</file>

<file path=xl/externalLinks/_rels/externalLink2.xml.rels><?xml version="1.0" encoding="UTF-8" standalone="yes"?><Relationships xmlns="http://schemas.openxmlformats.org/package/2006/relationships" 
><Relationship TargetMode="External" Target="http://www.bank.gov.ua/New_monitoring/Monit_xls/M_2002/M_06_02/Monthly/10_October/1Aug2001/GDP/realgdp/LENA/BGVN1.XLS" Type="http://schemas.openxmlformats.org/officeDocument/2006/relationships/externalLinkPath" Id="rId1" /></Relationships>
</file>

<file path=xl/externalLinks/_rels/externalLink20.xml.rels><?xml version="1.0" encoding="UTF-8" standalone="yes"?><Relationships xmlns="http://schemas.openxmlformats.org/package/2006/relationships" 
><Relationship TargetMode="External" Target="file:///R:\Dept\Plan\Exchange\!_Plan-2006\VAT%20Sevastop\Dept\Plan\Exchange\_________________________Plan_ZP\!_&#1055;&#1077;&#1095;&#1072;&#1090;&#1100;\&#1052;&#1058;&#1056;%20&#1074;&#1089;&#1077;%202.xls" Type="http://schemas.openxmlformats.org/officeDocument/2006/relationships/externalLinkPath" Id="rId1" /></Relationships>
</file>

<file path=xl/externalLinks/_rels/externalLink21.xml.rels><?xml version="1.0" encoding="UTF-8" standalone="yes"?><Relationships xmlns="http://schemas.openxmlformats.org/package/2006/relationships" 
><Relationship TargetMode="External" Target="file:///R:\Dept\Plan\Exchange\_________________________Plan_ZP\!_&#1055;&#1077;&#1095;&#1072;&#1090;&#1100;\&#1052;&#1058;&#1056;%20&#1074;&#1089;&#1077;%202.xls" Type="http://schemas.openxmlformats.org/officeDocument/2006/relationships/externalLinkPath" Id="rId1" /></Relationships>
</file>

<file path=xl/externalLinks/_rels/externalLink22.xml.rels><?xml version="1.0" encoding="UTF-8" standalone="yes"?><Relationships xmlns="http://schemas.openxmlformats.org/package/2006/relationships" 
><Relationship TargetMode="External" Target="file:///\\Kredo\work\Dept\Plan\Exchange\_________________________Plan_ZP\!_&#1055;&#1077;&#1095;&#1072;&#1090;&#1100;\&#1052;&#1058;&#1056;%20&#1074;&#1089;&#1077;%20-%205.xls" Type="http://schemas.openxmlformats.org/officeDocument/2006/relationships/externalLinkPath" Id="rId1" /></Relationships>
</file>

<file path=xl/externalLinks/_rels/externalLink23.xml.rels><?xml version="1.0" encoding="UTF-8" standalone="yes"?><Relationships xmlns="http://schemas.openxmlformats.org/package/2006/relationships" 
><Relationship TargetMode="External" Target="file:///\\D72rc2j\vera\Dept\Plan\Exchange\!_Plan-2006\VAT%20Sevastop\Dept\Plan\Exchange\_________________________Plan_ZP\!_&#1055;&#1077;&#1095;&#1072;&#1090;&#1100;\&#1052;&#1058;&#1056;%20&#1074;&#1089;&#1077;%202.xls" Type="http://schemas.openxmlformats.org/officeDocument/2006/relationships/externalLinkPath" Id="rId1" /></Relationships>
</file>

<file path=xl/externalLinks/_rels/externalLink24.xml.rels><?xml version="1.0" encoding="UTF-8" standalone="yes"?><Relationships xmlns="http://schemas.openxmlformats.org/package/2006/relationships" 
><Relationship TargetMode="External" Target="file:///\\D72rc2j\vera\DOCUME~1\Chirich\LOCALS~1\Temp\DOCUME~1\VOYTOV~1\LOCALS~1\Temp\Rar$DI00.867\Planning%20System%20Project\consolidation%20hq%20formatted.xls" Type="http://schemas.openxmlformats.org/officeDocument/2006/relationships/externalLinkPath" Id="rId1" /></Relationships>
</file>

<file path=xl/externalLinks/_rels/externalLink25.xml.rels><?xml version="1.0" encoding="UTF-8" standalone="yes"?><Relationships xmlns="http://schemas.openxmlformats.org/package/2006/relationships" 
><Relationship TargetMode="External" Target="file:///\\D72rc2j\vera\DOCUME~1\Chirich\LOCALS~1\Temp\Dept\Plan\Exchange\_________________________Plan_ZP\!_&#1055;&#1077;&#1095;&#1072;&#1090;&#1100;\&#1052;&#1058;&#1056;%20&#1074;&#1089;&#1077;%202.xls" Type="http://schemas.openxmlformats.org/officeDocument/2006/relationships/externalLinkPath" Id="rId1" /></Relationships>
</file>

<file path=xl/externalLinks/_rels/externalLink26.xml.rels><?xml version="1.0" encoding="UTF-8" standalone="yes"?><Relationships xmlns="http://schemas.openxmlformats.org/package/2006/relationships" 
><Relationship TargetMode="External" Target="file:///\\D72rc2j\vera\Documents%20and%20Settings\SUDNIKOVA\Local%20Settings\Temporary%20Internet%20Files\Content.IE5\C5MFSXEF\Subv2006\Rich%20Roz%202006.xls" Type="http://schemas.openxmlformats.org/officeDocument/2006/relationships/externalLinkPath" Id="rId1" /></Relationships>
</file>

<file path=xl/externalLinks/_rels/externalLink27.xml.rels><?xml version="1.0" encoding="UTF-8" standalone="yes"?><Relationships xmlns="http://schemas.openxmlformats.org/package/2006/relationships" 
><Relationship TargetMode="External" Target="file:///\\Main\main1\DOCUME~1\Chirich\LOCALS~1\Temp\Dept\Plan\Exchange\_________________________Plan_ZP\!_&#1055;&#1077;&#1095;&#1072;&#1090;&#1100;\&#1052;&#1058;&#1056;%20&#1074;&#1089;&#1077;%202.xls" Type="http://schemas.openxmlformats.org/officeDocument/2006/relationships/externalLinkPath" Id="rId1" /></Relationships>
</file>

<file path=xl/externalLinks/_rels/externalLink28.xml.rels><?xml version="1.0" encoding="UTF-8" standalone="yes"?><Relationships xmlns="http://schemas.openxmlformats.org/package/2006/relationships" 
><Relationship TargetMode="External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ype="http://schemas.openxmlformats.org/officeDocument/2006/relationships/externalLinkPath" Id="rId1" /></Relationships>
</file>

<file path=xl/externalLinks/_rels/externalLink29.xml.rels><?xml version="1.0" encoding="UTF-8" standalone="yes"?><Relationships xmlns="http://schemas.openxmlformats.org/package/2006/relationships" 
><Relationship TargetMode="External" Target="http://www.bank.gov.ua/S_N_A/1July2001/GDP/realgdp/LENA/BGVN1.XLS" Type="http://schemas.openxmlformats.org/officeDocument/2006/relationships/externalLinkPath" Id="rId1" /></Relationships>
</file>

<file path=xl/externalLinks/_rels/externalLink3.xml.rels><?xml version="1.0" encoding="UTF-8" standalone="yes"?><Relationships xmlns="http://schemas.openxmlformats.org/package/2006/relationships" 
><Relationship TargetMode="External" Target="file:///\\File\File1\aaaa\2007%20finplan\DOCUME~1\SINKEV~1\LOCALS~1\Temp\Rar$DI00.781\Dept\Plan\Exchange\_________________________Plan_ZP\!_&#1055;&#1077;&#1095;&#1072;&#1090;&#1100;\&#1052;&#1058;&#1056;%20&#1074;&#1089;&#1077;%20-%205.xls" Type="http://schemas.openxmlformats.org/officeDocument/2006/relationships/externalLinkPath" Id="rId1" /></Relationships>
</file>

<file path=xl/externalLinks/_rels/externalLink30.xml.rels><?xml version="1.0" encoding="UTF-8" standalone="yes"?><Relationships xmlns="http://schemas.openxmlformats.org/package/2006/relationships" 
><Relationship TargetMode="External" Target="file:///R:\DOCUME~1\Chirich\LOCALS~1\Temp\Rar$DI00.938\Dept\Plan\Exchange\!_Plan-2006\&#1042;&#1040;&#1058;%20&#1048;&#1074;&#1072;&#1085;&#1086;%20&#1092;&#1088;&#1072;&#1085;&#1082;&#1080;&#1074;&#1089;&#1100;&#1082;&#1075;&#1072;&#1079;\Dodatok1%20.xls" Type="http://schemas.openxmlformats.org/officeDocument/2006/relationships/externalLinkPath" Id="rId1" /></Relationships>
</file>

<file path=xl/externalLinks/_rels/externalLink31.xml.rels><?xml version="1.0" encoding="UTF-8" standalone="yes"?><Relationships xmlns="http://schemas.openxmlformats.org/package/2006/relationships" 
><Relationship TargetMode="External" Target="file:///\\D72rc2j\vera\&#1052;&#1086;&#1080;%20&#1076;&#1086;&#1082;&#1091;&#1084;&#1077;&#1085;&#1090;&#1099;\Plan-2006_kons_rabota\Dept\FinPlan-Economy\Planning%20System%20Project\consolidation%20hq%20formatted.xls" Type="http://schemas.openxmlformats.org/officeDocument/2006/relationships/externalLinkPath" Id="rId1" /></Relationships>
</file>

<file path=xl/externalLinks/_rels/externalLink32.xml.rels><?xml version="1.0" encoding="UTF-8" standalone="yes"?><Relationships xmlns="http://schemas.openxmlformats.org/package/2006/relationships" 
><Relationship TargetMode="External" Target="file:///R:\DOCUME~1\SINKEV~1\LOCALS~1\Temp\Rar$DI00.781\Dept\FinPlan-Economy\Planning%20System%20Project\consolidation%20hq%20formatted.xls" Type="http://schemas.openxmlformats.org/officeDocument/2006/relationships/externalLinkPath" Id="rId1" /></Relationships>
</file>

<file path=xl/externalLinks/_rels/externalLink33.xml.rels><?xml version="1.0" encoding="UTF-8" standalone="yes"?><Relationships xmlns="http://schemas.openxmlformats.org/package/2006/relationships" 
><Relationship TargetMode="External" Target="file:///\\Nechiporenko\2007&#1053;&#1054;&#1042;\DOCUME~1\Chirich\LOCALS~1\Temp\DOCUME~1\VOYTOV~1\LOCALS~1\Temp\Rar$DI00.867\Planning%20System%20Project\consolidation%20hq%20formatted.xls" Type="http://schemas.openxmlformats.org/officeDocument/2006/relationships/externalLinkPath" Id="rId1" /></Relationships>
</file>

<file path=xl/externalLinks/_rels/externalLink34.xml.rels><?xml version="1.0" encoding="UTF-8" standalone="yes"?><Relationships xmlns="http://schemas.openxmlformats.org/package/2006/relationships" 
><Relationship TargetMode="External" Target="file:///S:\Dept\FinPlan-Economy\Planning%20System%20Project\consolidation%20hq%20formatted.xls" Type="http://schemas.openxmlformats.org/officeDocument/2006/relationships/externalLinkPath" Id="rId1" /></Relationships>
</file>

<file path=xl/externalLinks/_rels/externalLink35.xml.rels><?xml version="1.0" encoding="UTF-8" standalone="yes"?><Relationships xmlns="http://schemas.openxmlformats.org/package/2006/relationships" 
><Relationship TargetMode="External" Target="file:///\\Main\MAIN1\Dept\FinPlan-Economy\Planning%20System%20Project\consolidation%20hq%20formatted.xls" Type="http://schemas.openxmlformats.org/officeDocument/2006/relationships/externalLinkPath" Id="rId1" /></Relationships>
</file>

<file path=xl/externalLinks/_rels/externalLink36.xml.rels><?xml version="1.0" encoding="UTF-8" standalone="yes"?><Relationships xmlns="http://schemas.openxmlformats.org/package/2006/relationships" 
><Relationship TargetMode="External" Target="file:///\\D72rc2j\vera\Documents%20and%20Settings\likhachov\Local%20Settings\Temporary%20Internet%20Files\Content.IE5\RY4RBH0P\2006_REALIZ_&#1058;&#1045;(&#1083;&#1102;&#1090;&#1080;&#1081;20%25).xls" Type="http://schemas.openxmlformats.org/officeDocument/2006/relationships/externalLinkPath" Id="rId1" /></Relationships>
</file>

<file path=xl/externalLinks/_rels/externalLink4.xml.rels><?xml version="1.0" encoding="UTF-8" standalone="yes"?><Relationships xmlns="http://schemas.openxmlformats.org/package/2006/relationships" 
><Relationship TargetMode="External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ype="http://schemas.openxmlformats.org/officeDocument/2006/relationships/externalLinkPath" Id="rId1" /></Relationships>
</file>

<file path=xl/externalLinks/_rels/externalLink5.xml.rels><?xml version="1.0" encoding="UTF-8" standalone="yes"?><Relationships xmlns="http://schemas.openxmlformats.org/package/2006/relationships" 
><Relationship TargetMode="External" Target="file:///\\D72rc2j\vera\FinanceUTG\finek2008\&#1043;&#1088;&#1091;&#1076;&#1077;&#1085;&#1100;%20(&#1086;&#1095;&#1080;&#1082;)\DOCUME~1\SINKEV~1\LOCALS~1\Temp\Rar$DI00.781\Dept\FinPlan-Economy\Planning%20System%20Project\consolidation%20hq%20formatted.xls" Type="http://schemas.openxmlformats.org/officeDocument/2006/relationships/externalLinkPath" Id="rId1" /></Relationships>
</file>

<file path=xl/externalLinks/_rels/externalLink6.xml.rels><?xml version="1.0" encoding="UTF-8" standalone="yes"?><Relationships xmlns="http://schemas.openxmlformats.org/package/2006/relationships" 
><Relationship TargetMode="External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ype="http://schemas.openxmlformats.org/officeDocument/2006/relationships/externalLinkPath" Id="rId1" /></Relationships>
</file>

<file path=xl/externalLinks/_rels/externalLink7.xml.rels><?xml version="1.0" encoding="UTF-8" standalone="yes"?><Relationships xmlns="http://schemas.openxmlformats.org/package/2006/relationships" 
><Relationship TargetMode="External" Target="file:///R:\&#1052;&#1086;&#1080;%20&#1076;&#1086;&#1082;&#1091;&#1084;&#1077;&#1085;&#1090;&#1099;\Plan-2006_kons_rabota\Dept\FinPlan-Economy\Planning%20System%20Project\consolidation%20hq%20formatted.xls" Type="http://schemas.openxmlformats.org/officeDocument/2006/relationships/externalLinkPath" Id="rId1" /></Relationships>
</file>

<file path=xl/externalLinks/_rels/externalLink8.xml.rels><?xml version="1.0" encoding="UTF-8" standalone="yes"?><Relationships xmlns="http://schemas.openxmlformats.org/package/2006/relationships" 
><Relationship TargetMode="External" Target="file:///\\Kredo\work\Dept\FinPlan-Economy\Planning%20System%20Project\consolidation%20hq%20formatted.xls" Type="http://schemas.openxmlformats.org/officeDocument/2006/relationships/externalLinkPath" Id="rId1" /></Relationships>
</file>

<file path=xl/externalLinks/_rels/externalLink9.xml.rels><?xml version="1.0" encoding="UTF-8" standalone="yes"?><Relationships xmlns="http://schemas.openxmlformats.org/package/2006/relationships" 
><Relationship TargetMode="External" Target="file:///R:\DOCUME~1\Chirich\LOCALS~1\Temp\DOCUME~1\VOYTOV~1\LOCALS~1\Temp\Rar$DI00.867\Planning%20System%20Project\consolidation%20hq%20formatted.xls" Type="http://schemas.openxmlformats.org/officeDocument/2006/relationships/externalLinkPath" Id="rId1" /></Relationships>
</file>

<file path=xl/externalLinks/externalLink1.xml><?xml version="1.0" encoding="utf-8"?>
<externalLink xmlns="http://schemas.openxmlformats.org/spreadsheetml/2006/main" xmlns:r="http://schemas.openxmlformats.org/officeDocument/2006/relationships">
  <externalBook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r="http://schemas.openxmlformats.org/officeDocument/2006/relationships">
  <externalBook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r="http://schemas.openxmlformats.org/officeDocument/2006/relationships">
  <externalBook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r="http://schemas.openxmlformats.org/officeDocument/2006/relationships">
  <externalBook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r="http://schemas.openxmlformats.org/officeDocument/2006/relationships">
  <externalBook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r="http://schemas.openxmlformats.org/officeDocument/2006/relationships">
  <externalBook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r="http://schemas.openxmlformats.org/officeDocument/2006/relationships">
  <externalBook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r="http://schemas.openxmlformats.org/officeDocument/2006/relationships">
  <externalBook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r="http://schemas.openxmlformats.org/officeDocument/2006/relationships">
  <externalBook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r="http://schemas.openxmlformats.org/officeDocument/2006/relationships">
  <externalBook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r="http://schemas.openxmlformats.org/officeDocument/2006/relationships">
  <externalBook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>
  <externalBook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>  бовцiв вiд пiдприїмств та</v>
          </cell>
        </row>
        <row r="11">
          <cell r="A11" t="str">
            <v>  органiзацiй крiм зар.плати</v>
          </cell>
        </row>
        <row r="12">
          <cell r="A12" t="str">
            <v>4.Грошовi доходи вiд   </v>
          </cell>
        </row>
        <row r="13">
          <cell r="A13" t="str">
            <v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>  та iншi надходження</v>
          </cell>
        </row>
        <row r="20">
          <cell r="A20" t="str">
            <v>     в тому числi:</v>
          </cell>
        </row>
        <row r="21">
          <cell r="A21" t="str">
            <v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>  послуг</v>
          </cell>
        </row>
        <row r="26">
          <cell r="A26" t="str">
            <v>    в тому числi:</v>
          </cell>
        </row>
        <row r="27">
          <cell r="A27" t="str">
            <v> покупка товарiв       </v>
          </cell>
        </row>
        <row r="28">
          <cell r="A28" t="str">
            <v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>  добровiльнi внески</v>
          </cell>
        </row>
        <row r="31">
          <cell r="A31" t="str">
            <v>       iз них:</v>
          </cell>
        </row>
        <row r="32">
          <cell r="A32" t="str">
            <v> прибутковий податок з </v>
          </cell>
        </row>
        <row r="33">
          <cell r="A33" t="str">
            <v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>  облiгацiй Державној внутр.</v>
          </cell>
        </row>
        <row r="36">
          <cell r="A36" t="str">
            <v>  позики,iнш.цiнних паперiв  </v>
          </cell>
        </row>
        <row r="37">
          <cell r="A37" t="str">
            <v>Всього</v>
          </cell>
        </row>
        <row r="38">
          <cell r="A38" t="str">
            <v>В. Перевищення доходiв над </v>
          </cell>
        </row>
        <row r="39">
          <cell r="A39" t="str">
            <v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>  бовцiв вiд пiдприїмств та</v>
          </cell>
        </row>
        <row r="52">
          <cell r="A52" t="str">
            <v>  органiзацiй крiм зар.плати</v>
          </cell>
        </row>
        <row r="53">
          <cell r="A53" t="str">
            <v>4.Грошовi доходи вiд   </v>
          </cell>
        </row>
        <row r="54">
          <cell r="A54" t="str">
            <v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>  та iншi надходження</v>
          </cell>
        </row>
        <row r="61">
          <cell r="A61" t="str">
            <v>     в тому числi:</v>
          </cell>
        </row>
        <row r="62">
          <cell r="A62" t="str">
            <v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>  послуг</v>
          </cell>
        </row>
        <row r="67">
          <cell r="A67" t="str">
            <v>    в тому числi:</v>
          </cell>
        </row>
        <row r="68">
          <cell r="A68" t="str">
            <v> покупка товарiв       </v>
          </cell>
        </row>
        <row r="69">
          <cell r="A69" t="str">
            <v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>  добровiльнi внески</v>
          </cell>
        </row>
        <row r="72">
          <cell r="A72" t="str">
            <v>       iз них:</v>
          </cell>
        </row>
        <row r="73">
          <cell r="A73" t="str">
            <v> прибутковий податок з </v>
          </cell>
        </row>
        <row r="74">
          <cell r="A74" t="str">
            <v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>  облiгацiй Державној внутр.</v>
          </cell>
        </row>
        <row r="77">
          <cell r="A77" t="str">
            <v>  позики,iнш.цiнних паперiв  </v>
          </cell>
        </row>
        <row r="78">
          <cell r="A78" t="str">
            <v>Всього</v>
          </cell>
        </row>
        <row r="79">
          <cell r="A79" t="str">
            <v>В. Перевищення доходiв над </v>
          </cell>
        </row>
        <row r="80">
          <cell r="A80" t="str">
            <v>   витратами</v>
          </cell>
        </row>
        <row r="81">
          <cell r="A81" t="str">
            <v>Баланс</v>
          </cell>
        </row>
        <row r="82">
          <cell r="A82" t="str">
            <v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>  бовцiв вiд пiдприїмств та</v>
          </cell>
        </row>
        <row r="94">
          <cell r="A94" t="str">
            <v>  органiзацiй крiм зар.плати</v>
          </cell>
        </row>
        <row r="95">
          <cell r="A95" t="str">
            <v>4.Грошовi доходи вiд   </v>
          </cell>
        </row>
        <row r="96">
          <cell r="A96" t="str">
            <v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>  та iншi надходження</v>
          </cell>
        </row>
        <row r="103">
          <cell r="A103" t="str">
            <v>     в тому числi:</v>
          </cell>
        </row>
        <row r="104">
          <cell r="A104" t="str">
            <v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>  послуг</v>
          </cell>
        </row>
        <row r="109">
          <cell r="A109" t="str">
            <v>    в тому числi:</v>
          </cell>
        </row>
        <row r="110">
          <cell r="A110" t="str">
            <v> покупка товарiв       </v>
          </cell>
        </row>
        <row r="111">
          <cell r="A111" t="str">
            <v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>  добровiльнi внески</v>
          </cell>
        </row>
        <row r="114">
          <cell r="A114" t="str">
            <v>       iз них:</v>
          </cell>
        </row>
        <row r="115">
          <cell r="A115" t="str">
            <v> прибутковий податок з </v>
          </cell>
        </row>
        <row r="116">
          <cell r="A116" t="str">
            <v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>  облiгацiй Державној внутр.</v>
          </cell>
        </row>
        <row r="119">
          <cell r="A119" t="str">
            <v>  позики,iнш.цiнних паперiв  </v>
          </cell>
        </row>
        <row r="120">
          <cell r="A120" t="str">
            <v>Всього</v>
          </cell>
        </row>
        <row r="121">
          <cell r="A121" t="str">
            <v>В. Перевищення доходiв над </v>
          </cell>
        </row>
        <row r="122">
          <cell r="A122" t="str">
            <v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>  бовцiв вiд пiдприїмств та</v>
          </cell>
        </row>
        <row r="136">
          <cell r="A136" t="str">
            <v>  органiзацiй крiм зар.плати</v>
          </cell>
        </row>
        <row r="137">
          <cell r="A137" t="str">
            <v>4.Грошовi доходи вiд   </v>
          </cell>
        </row>
        <row r="138">
          <cell r="A138" t="str">
            <v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>  та iншi надходження</v>
          </cell>
        </row>
        <row r="145">
          <cell r="A145" t="str">
            <v>     в тому числi:</v>
          </cell>
        </row>
        <row r="146">
          <cell r="A146" t="str">
            <v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>  послуг</v>
          </cell>
        </row>
        <row r="151">
          <cell r="A151" t="str">
            <v>    в тому числi:</v>
          </cell>
        </row>
        <row r="152">
          <cell r="A152" t="str">
            <v> покупка товарiв       </v>
          </cell>
        </row>
        <row r="153">
          <cell r="A153" t="str">
            <v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>  добровiльнi внески</v>
          </cell>
        </row>
        <row r="156">
          <cell r="A156" t="str">
            <v>       iз них:</v>
          </cell>
        </row>
        <row r="157">
          <cell r="A157" t="str">
            <v> прибутковий податок з </v>
          </cell>
        </row>
        <row r="158">
          <cell r="A158" t="str">
            <v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>  облiгацiй Державној внутр.</v>
          </cell>
        </row>
        <row r="161">
          <cell r="A161" t="str">
            <v>  позики,iнш.цiнних паперiв  </v>
          </cell>
        </row>
        <row r="162">
          <cell r="A162" t="str">
            <v>Всього</v>
          </cell>
        </row>
        <row r="163">
          <cell r="A163" t="str">
            <v>В. Перевищення доходiв над </v>
          </cell>
        </row>
        <row r="164">
          <cell r="A164" t="str">
            <v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r="http://schemas.openxmlformats.org/officeDocument/2006/relationships">
  <externalBook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r="http://schemas.openxmlformats.org/officeDocument/2006/relationships">
  <externalBook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r="http://schemas.openxmlformats.org/officeDocument/2006/relationships">
  <externalBook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r="http://schemas.openxmlformats.org/officeDocument/2006/relationships">
  <externalBook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r="http://schemas.openxmlformats.org/officeDocument/2006/relationships">
  <externalBook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r="http://schemas.openxmlformats.org/officeDocument/2006/relationships">
  <externalBook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r="http://schemas.openxmlformats.org/officeDocument/2006/relationships">
  <externalBook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</v>
          </cell>
          <cell r="D33">
            <v>196276.745</v>
          </cell>
          <cell r="E33">
            <v>196100.9</v>
          </cell>
          <cell r="F33">
            <v>281270.8</v>
          </cell>
          <cell r="G33">
            <v>158658.5</v>
          </cell>
        </row>
        <row r="38">
          <cell r="C38">
            <v>126052.7</v>
          </cell>
          <cell r="D38">
            <v>196276.745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7.xml><?xml version="1.0" encoding="utf-8"?>
<externalLink xmlns="http://schemas.openxmlformats.org/spreadsheetml/2006/main" xmlns:r="http://schemas.openxmlformats.org/officeDocument/2006/relationships">
  <externalBook r:id="rId1">
    <sheetNames>
      <sheetName val="МТР Газ України"/>
      <sheetName val="Ener 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r="http://schemas.openxmlformats.org/officeDocument/2006/relationships">
  <externalBook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r="http://schemas.openxmlformats.org/officeDocument/2006/relationships">
  <externalBook r:id="rId1">
    <sheetNames>
      <sheetName val="1993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>  бовцiв вiд пiдприїмств та</v>
          </cell>
        </row>
        <row r="11">
          <cell r="A11" t="str">
            <v>  органiзацiй крiм зар.плати</v>
          </cell>
        </row>
        <row r="12">
          <cell r="A12" t="str">
            <v>4.Грошовi доходи вiд   </v>
          </cell>
        </row>
        <row r="13">
          <cell r="A13" t="str">
            <v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>  та iншi надходження</v>
          </cell>
        </row>
        <row r="20">
          <cell r="A20" t="str">
            <v>     в тому числi:</v>
          </cell>
        </row>
        <row r="21">
          <cell r="A21" t="str">
            <v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>  послуг</v>
          </cell>
        </row>
        <row r="26">
          <cell r="A26" t="str">
            <v>    в тому числi:</v>
          </cell>
        </row>
        <row r="27">
          <cell r="A27" t="str">
            <v> покупка товарiв       </v>
          </cell>
        </row>
        <row r="28">
          <cell r="A28" t="str">
            <v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>  добровiльнi внески</v>
          </cell>
        </row>
        <row r="31">
          <cell r="A31" t="str">
            <v>       iз них:</v>
          </cell>
        </row>
        <row r="32">
          <cell r="A32" t="str">
            <v> прибутковий податок з </v>
          </cell>
        </row>
        <row r="33">
          <cell r="A33" t="str">
            <v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>  облiгацiй Державној внутр.</v>
          </cell>
        </row>
        <row r="36">
          <cell r="A36" t="str">
            <v>  позики,iнш.цiнних паперiв  </v>
          </cell>
        </row>
        <row r="37">
          <cell r="A37" t="str">
            <v>Всього</v>
          </cell>
        </row>
        <row r="38">
          <cell r="A38" t="str">
            <v>В. Перевищення доходiв над </v>
          </cell>
        </row>
        <row r="39">
          <cell r="A39" t="str">
            <v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>  бовцiв вiд пiдприїмств та</v>
          </cell>
        </row>
        <row r="52">
          <cell r="A52" t="str">
            <v>  органiзацiй крiм зар.плати</v>
          </cell>
        </row>
        <row r="53">
          <cell r="A53" t="str">
            <v>4.Грошовi доходи вiд   </v>
          </cell>
        </row>
        <row r="54">
          <cell r="A54" t="str">
            <v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>  та iншi надходження</v>
          </cell>
        </row>
        <row r="61">
          <cell r="A61" t="str">
            <v>     в тому числi:</v>
          </cell>
        </row>
        <row r="62">
          <cell r="A62" t="str">
            <v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>  послуг</v>
          </cell>
        </row>
        <row r="67">
          <cell r="A67" t="str">
            <v>    в тому числi:</v>
          </cell>
        </row>
        <row r="68">
          <cell r="A68" t="str">
            <v> покупка товарiв       </v>
          </cell>
        </row>
        <row r="69">
          <cell r="A69" t="str">
            <v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>  добровiльнi внески</v>
          </cell>
        </row>
        <row r="72">
          <cell r="A72" t="str">
            <v>       iз них:</v>
          </cell>
        </row>
        <row r="73">
          <cell r="A73" t="str">
            <v> прибутковий податок з </v>
          </cell>
        </row>
        <row r="74">
          <cell r="A74" t="str">
            <v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>  облiгацiй Державној внутр.</v>
          </cell>
        </row>
        <row r="77">
          <cell r="A77" t="str">
            <v>  позики,iнш.цiнних паперiв  </v>
          </cell>
        </row>
        <row r="78">
          <cell r="A78" t="str">
            <v>Всього</v>
          </cell>
        </row>
        <row r="79">
          <cell r="A79" t="str">
            <v>В. Перевищення доходiв над </v>
          </cell>
        </row>
        <row r="80">
          <cell r="A80" t="str">
            <v>   витратами</v>
          </cell>
        </row>
        <row r="81">
          <cell r="A81" t="str">
            <v>Баланс</v>
          </cell>
        </row>
        <row r="82">
          <cell r="A82" t="str">
            <v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>  бовцiв вiд пiдприїмств та</v>
          </cell>
        </row>
        <row r="94">
          <cell r="A94" t="str">
            <v>  органiзацiй крiм зар.плати</v>
          </cell>
        </row>
        <row r="95">
          <cell r="A95" t="str">
            <v>4.Грошовi доходи вiд   </v>
          </cell>
        </row>
        <row r="96">
          <cell r="A96" t="str">
            <v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>  та iншi надходження</v>
          </cell>
        </row>
        <row r="103">
          <cell r="A103" t="str">
            <v>     в тому числi:</v>
          </cell>
        </row>
        <row r="104">
          <cell r="A104" t="str">
            <v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>  послуг</v>
          </cell>
        </row>
        <row r="109">
          <cell r="A109" t="str">
            <v>    в тому числi:</v>
          </cell>
        </row>
        <row r="110">
          <cell r="A110" t="str">
            <v> покупка товарiв       </v>
          </cell>
        </row>
        <row r="111">
          <cell r="A111" t="str">
            <v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>  добровiльнi внески</v>
          </cell>
        </row>
        <row r="114">
          <cell r="A114" t="str">
            <v>       iз них:</v>
          </cell>
        </row>
        <row r="115">
          <cell r="A115" t="str">
            <v> прибутковий податок з </v>
          </cell>
        </row>
        <row r="116">
          <cell r="A116" t="str">
            <v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>  облiгацiй Державној внутр.</v>
          </cell>
        </row>
        <row r="119">
          <cell r="A119" t="str">
            <v>  позики,iнш.цiнних паперiв  </v>
          </cell>
        </row>
        <row r="120">
          <cell r="A120" t="str">
            <v>Всього</v>
          </cell>
        </row>
        <row r="121">
          <cell r="A121" t="str">
            <v>В. Перевищення доходiв над </v>
          </cell>
        </row>
        <row r="122">
          <cell r="A122" t="str">
            <v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>  бовцiв вiд пiдприїмств та</v>
          </cell>
        </row>
        <row r="136">
          <cell r="A136" t="str">
            <v>  органiзацiй крiм зар.плати</v>
          </cell>
        </row>
        <row r="137">
          <cell r="A137" t="str">
            <v>4.Грошовi доходи вiд   </v>
          </cell>
        </row>
        <row r="138">
          <cell r="A138" t="str">
            <v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>  та iншi надходження</v>
          </cell>
        </row>
        <row r="145">
          <cell r="A145" t="str">
            <v>     в тому числi:</v>
          </cell>
        </row>
        <row r="146">
          <cell r="A146" t="str">
            <v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>  послуг</v>
          </cell>
        </row>
        <row r="151">
          <cell r="A151" t="str">
            <v>    в тому числi:</v>
          </cell>
        </row>
        <row r="152">
          <cell r="A152" t="str">
            <v> покупка товарiв       </v>
          </cell>
        </row>
        <row r="153">
          <cell r="A153" t="str">
            <v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>  добровiльнi внески</v>
          </cell>
        </row>
        <row r="156">
          <cell r="A156" t="str">
            <v>       iз них:</v>
          </cell>
        </row>
        <row r="157">
          <cell r="A157" t="str">
            <v> прибутковий податок з </v>
          </cell>
        </row>
        <row r="158">
          <cell r="A158" t="str">
            <v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>  облiгацiй Державној внутр.</v>
          </cell>
        </row>
        <row r="161">
          <cell r="A161" t="str">
            <v>  позики,iнш.цiнних паперiв  </v>
          </cell>
        </row>
        <row r="162">
          <cell r="A162" t="str">
            <v>Всього</v>
          </cell>
        </row>
        <row r="163">
          <cell r="A163" t="str">
            <v>В. Перевищення доходiв над </v>
          </cell>
        </row>
        <row r="164">
          <cell r="A164" t="str">
            <v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r="http://schemas.openxmlformats.org/officeDocument/2006/relationships">
  <externalBook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r="http://schemas.openxmlformats.org/officeDocument/2006/relationships">
  <externalBook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r="http://schemas.openxmlformats.org/officeDocument/2006/relationships">
  <externalBook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r="http://schemas.openxmlformats.org/officeDocument/2006/relationships">
  <externalBook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r="http://schemas.openxmlformats.org/officeDocument/2006/relationships">
  <externalBook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r="http://schemas.openxmlformats.org/officeDocument/2006/relationships">
  <externalBook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r="http://schemas.openxmlformats.org/officeDocument/2006/relationships">
  <externalBook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r="http://schemas.openxmlformats.org/officeDocument/2006/relationships">
  <externalBook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r="http://schemas.openxmlformats.org/officeDocument/2006/relationships">
  <externalBook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r="http://schemas.openxmlformats.org/officeDocument/2006/relationships">
  <externalBook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r="http://schemas.openxmlformats.org/officeDocument/2006/relationships">
  <externalBook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r="http://schemas.openxmlformats.org/officeDocument/2006/relationships">
  <externalBook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r="http://schemas.openxmlformats.org/officeDocument/2006/relationships">
  <externalBook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r="http://schemas.openxmlformats.org/officeDocument/2006/relationships">
  <externalBook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 
><Relationship Target="../printerSettings/printerSettings1.bin" Type="http://schemas.openxmlformats.org/officeDocument/2006/relationships/printerSettings" Id="rId1" /></Relationships>
</file>

<file path=xl/worksheets/_rels/sheet2.xml.rels><?xml version="1.0" encoding="UTF-8" standalone="yes"?><Relationships xmlns="http://schemas.openxmlformats.org/package/2006/relationships" 
><Relationship Target="../printerSettings/printerSettings2.bin" Type="http://schemas.openxmlformats.org/officeDocument/2006/relationships/printerSettings" Id="rId1" /></Relationships>
</file>

<file path=xl/worksheets/_rels/sheet3.xml.rels><?xml version="1.0" encoding="UTF-8" standalone="yes"?><Relationships xmlns="http://schemas.openxmlformats.org/package/2006/relationships" 
><Relationship Target="../printerSettings/printerSettings3.bin" Type="http://schemas.openxmlformats.org/officeDocument/2006/relationships/printerSettings" Id="rId1" /></Relationships>
</file>

<file path=xl/worksheets/_rels/sheet4.xml.rels><?xml version="1.0" encoding="UTF-8" standalone="yes"?><Relationships xmlns="http://schemas.openxmlformats.org/package/2006/relationships" 
><Relationship Target="../printerSettings/printerSettings4.bin" Type="http://schemas.openxmlformats.org/officeDocument/2006/relationships/printerSettings" Id="rId1" /></Relationships>
</file>

<file path=xl/worksheets/_rels/sheet5.xml.rels><?xml version="1.0" encoding="UTF-8" standalone="yes"?><Relationships xmlns="http://schemas.openxmlformats.org/package/2006/relationships" 
><Relationship Target="../printerSettings/printerSettings5.bin" Type="http://schemas.openxmlformats.org/officeDocument/2006/relationships/printerSettings" Id="rId1" /></Relationships>
</file>

<file path=xl/worksheets/_rels/sheet6.xml.rels><?xml version="1.0" encoding="UTF-8" standalone="yes"?><Relationships xmlns="http://schemas.openxmlformats.org/package/2006/relationships" 
><Relationship Target="../printerSettings/printerSettings6.bin" Type="http://schemas.openxmlformats.org/officeDocument/2006/relationships/printerSettings" Id="rId1" /></Relationships>
</file>

<file path=xl/worksheets/_rels/sheet7.xml.rels><?xml version="1.0" encoding="UTF-8" standalone="yes"?><Relationships xmlns="http://schemas.openxmlformats.org/package/2006/relationships" 
><Relationship Target="../printerSettings/printerSettings7.bin" Type="http://schemas.openxmlformats.org/officeDocument/2006/relationships/printerSettings" Id="rId1" /></Relationships>
</file>

<file path=xl/worksheets/_rels/sheet8.xml.rels><?xml version="1.0" encoding="UTF-8" standalone="yes"?><Relationships xmlns="http://schemas.openxmlformats.org/package/2006/relationships" 
><Relationship Target="../printerSettings/printerSettings8.bin" Type="http://schemas.openxmlformats.org/officeDocument/2006/relationships/printerSettings" Id="rId1" /></Relationships>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296"/>
  <sheetViews>
    <sheetView view="pageBreakPreview" topLeftCell="A106" zoomScale="60" zoomScaleNormal="65" workbookViewId="0">
      <selection activeCell="F143" sqref="F143"/>
    </sheetView>
  </sheetViews>
  <sheetFormatPr defaultRowHeight="18.75"/>
  <cols>
    <col min="1" max="1" width="73.28515625" style="3" customWidth="1"/>
    <col min="2" max="2" width="15.28515625" style="27" customWidth="1"/>
    <col min="3" max="5" width="18" style="27" customWidth="1"/>
    <col min="6" max="9" width="16.7109375" style="3" customWidth="1"/>
    <col min="10" max="10" width="18.140625" style="3" customWidth="1"/>
    <col min="11" max="11" width="10" style="3" customWidth="1"/>
    <col min="12" max="12" width="9.5703125" style="3" customWidth="1"/>
    <col min="13" max="14" width="9.140625" style="3"/>
    <col min="15" max="15" width="10.5703125" style="3" customWidth="1"/>
    <col min="16" max="16384" width="9.140625" style="3"/>
  </cols>
  <sheetData>
    <row r="1" ht="18.75" customHeight="1">
      <c r="A1" s="144" t="s">
        <v>129</v>
      </c>
      <c r="B1" s="145"/>
      <c r="C1" s="146"/>
      <c r="D1" s="144"/>
      <c r="E1" s="144"/>
      <c r="F1" s="144"/>
      <c r="G1" s="203" t="s">
        <v>20</v>
      </c>
      <c r="H1" s="203"/>
      <c r="I1" s="203"/>
      <c r="J1" s="203"/>
    </row>
    <row r="2">
      <c r="A2" s="144"/>
      <c r="B2" s="145"/>
      <c r="C2" s="146"/>
      <c r="D2" s="144"/>
      <c r="E2" s="144"/>
      <c r="F2" s="144"/>
      <c r="G2" s="203" t="s">
        <v>112</v>
      </c>
      <c r="H2" s="203"/>
      <c r="I2" s="203"/>
      <c r="J2" s="203"/>
    </row>
    <row r="3" ht="18.75" customHeight="1">
      <c r="A3" s="208" t="s">
        <v>486</v>
      </c>
      <c r="B3" s="209"/>
      <c r="C3" s="146"/>
      <c r="D3" s="145"/>
      <c r="E3" s="145"/>
      <c r="F3" s="145"/>
      <c r="G3" s="203" t="s">
        <v>207</v>
      </c>
      <c r="H3" s="203"/>
      <c r="I3" s="203"/>
      <c r="J3" s="203"/>
    </row>
    <row r="4" ht="18.75" customHeight="1">
      <c r="A4" s="203" t="s">
        <v>464</v>
      </c>
      <c r="B4" s="203"/>
      <c r="C4" s="203"/>
      <c r="D4" s="145"/>
      <c r="E4" s="145"/>
      <c r="F4" s="145"/>
      <c r="G4" s="204" t="s">
        <v>208</v>
      </c>
      <c r="H4" s="204"/>
      <c r="I4" s="204"/>
      <c r="J4" s="204"/>
    </row>
    <row r="5" ht="18.75" customHeight="1">
      <c r="A5" s="147"/>
      <c r="B5" s="147"/>
      <c r="C5" s="146"/>
      <c r="D5" s="145"/>
      <c r="E5" s="145"/>
      <c r="F5" s="145"/>
      <c r="G5" s="203" t="s">
        <v>470</v>
      </c>
      <c r="H5" s="203"/>
      <c r="I5" s="148"/>
      <c r="J5" s="148"/>
    </row>
    <row r="6" ht="18.75" customHeight="1">
      <c r="A6" s="146"/>
      <c r="B6" s="146"/>
      <c r="C6" s="146"/>
      <c r="D6" s="145"/>
      <c r="E6" s="145"/>
      <c r="F6" s="145"/>
      <c r="G6" s="148"/>
      <c r="H6" s="148"/>
      <c r="I6" s="148"/>
      <c r="J6" s="148"/>
    </row>
    <row r="7" ht="18.75" customHeight="1">
      <c r="A7" s="146"/>
      <c r="B7" s="146"/>
      <c r="C7" s="146"/>
      <c r="D7" s="145"/>
      <c r="E7" s="145"/>
      <c r="F7" s="145"/>
      <c r="G7" s="148"/>
      <c r="H7" s="148"/>
      <c r="I7" s="148"/>
      <c r="J7" s="148"/>
    </row>
    <row r="8" ht="18.75" customHeight="1">
      <c r="A8" s="207" t="s">
        <v>468</v>
      </c>
      <c r="B8" s="207"/>
      <c r="C8" s="146"/>
      <c r="D8" s="145"/>
      <c r="E8" s="145"/>
      <c r="F8" s="145"/>
      <c r="G8" s="203"/>
      <c r="H8" s="203"/>
      <c r="I8" s="203"/>
      <c r="J8" s="203"/>
    </row>
    <row r="9" ht="18.75" customHeight="1">
      <c r="A9" s="144"/>
      <c r="B9" s="146"/>
      <c r="C9" s="146"/>
      <c r="D9" s="146"/>
      <c r="E9" s="146"/>
      <c r="F9" s="149"/>
      <c r="G9" s="213" t="s">
        <v>130</v>
      </c>
      <c r="H9" s="213"/>
      <c r="I9" s="213"/>
      <c r="J9" s="213"/>
    </row>
    <row r="10">
      <c r="A10" s="146"/>
      <c r="B10" s="146"/>
      <c r="C10" s="150"/>
      <c r="D10" s="149"/>
      <c r="E10" s="149"/>
      <c r="F10" s="149"/>
      <c r="G10" s="191" t="s">
        <v>486</v>
      </c>
      <c r="H10" s="191"/>
      <c r="I10" s="191"/>
      <c r="J10" s="191"/>
    </row>
    <row r="11" ht="18.75" customHeight="1">
      <c r="A11" s="210" t="s">
        <v>486</v>
      </c>
      <c r="B11" s="210"/>
      <c r="C11" s="151"/>
      <c r="D11" s="151"/>
      <c r="E11" s="151"/>
      <c r="F11" s="152"/>
      <c r="G11" s="190" t="s">
        <v>465</v>
      </c>
      <c r="H11" s="190"/>
      <c r="I11" s="190"/>
      <c r="J11" s="153"/>
    </row>
    <row r="12" ht="20.25" customHeight="1">
      <c r="A12" s="203" t="s">
        <v>464</v>
      </c>
      <c r="B12" s="203"/>
      <c r="C12" s="203"/>
      <c r="D12" s="144"/>
      <c r="E12" s="144"/>
      <c r="F12" s="154"/>
      <c r="G12" s="191"/>
      <c r="H12" s="191"/>
      <c r="I12" s="191"/>
      <c r="J12" s="191"/>
    </row>
    <row r="13" ht="19.5" customHeight="1">
      <c r="A13" s="202"/>
      <c r="B13" s="202"/>
      <c r="C13" s="146"/>
      <c r="D13" s="146"/>
      <c r="E13" s="146"/>
      <c r="F13" s="145"/>
      <c r="G13" s="153" t="s">
        <v>143</v>
      </c>
      <c r="H13" s="153"/>
      <c r="I13" s="153"/>
      <c r="J13" s="153"/>
    </row>
    <row r="14" ht="19.5" customHeight="1">
      <c r="A14" s="146"/>
      <c r="B14" s="146"/>
      <c r="C14" s="146"/>
      <c r="D14" s="146"/>
      <c r="E14" s="146"/>
      <c r="F14" s="145"/>
      <c r="G14" s="191"/>
      <c r="H14" s="191"/>
      <c r="I14" s="191"/>
      <c r="J14" s="191"/>
    </row>
    <row r="15" ht="19.5" customHeight="1">
      <c r="A15" s="206"/>
      <c r="B15" s="206"/>
      <c r="C15" s="150"/>
      <c r="D15" s="145"/>
      <c r="E15" s="145"/>
      <c r="F15" s="145"/>
      <c r="G15" s="204" t="s">
        <v>142</v>
      </c>
      <c r="H15" s="204"/>
      <c r="I15" s="204"/>
      <c r="J15" s="204"/>
    </row>
    <row r="16" ht="16.5" customHeight="1">
      <c r="A16" s="207" t="s">
        <v>468</v>
      </c>
      <c r="B16" s="207"/>
      <c r="C16" s="150"/>
      <c r="D16" s="145"/>
      <c r="E16" s="145"/>
      <c r="F16" s="145"/>
      <c r="G16" s="148"/>
      <c r="H16" s="148"/>
      <c r="I16" s="148"/>
      <c r="J16" s="148"/>
    </row>
    <row r="17" ht="18.75" customHeight="1">
      <c r="A17" s="207"/>
      <c r="B17" s="207"/>
      <c r="C17" s="146"/>
      <c r="D17" s="145"/>
      <c r="E17" s="145"/>
      <c r="F17" s="145"/>
      <c r="G17" s="203" t="s">
        <v>469</v>
      </c>
      <c r="H17" s="203"/>
      <c r="I17" s="203"/>
      <c r="J17" s="203"/>
    </row>
    <row r="18" ht="15.75" customHeight="1">
      <c r="A18" s="144"/>
      <c r="B18" s="146"/>
      <c r="C18" s="146"/>
      <c r="D18" s="145"/>
      <c r="E18" s="145"/>
      <c r="F18" s="145"/>
      <c r="G18" s="144"/>
      <c r="H18" s="144"/>
      <c r="I18" s="146"/>
      <c r="J18" s="146"/>
    </row>
    <row r="19" ht="15.75" customHeight="1">
      <c r="A19" s="191" t="s">
        <v>486</v>
      </c>
      <c r="B19" s="209"/>
      <c r="C19" s="146"/>
      <c r="D19" s="146"/>
      <c r="E19" s="146"/>
      <c r="F19" s="154"/>
      <c r="G19" s="146"/>
      <c r="H19" s="146"/>
      <c r="I19" s="146"/>
      <c r="J19" s="146"/>
    </row>
    <row r="20">
      <c r="A20" s="203" t="s">
        <v>464</v>
      </c>
      <c r="B20" s="203"/>
      <c r="C20" s="203"/>
      <c r="D20" s="146"/>
      <c r="E20" s="146"/>
      <c r="F20" s="154"/>
      <c r="G20" s="144" t="s">
        <v>131</v>
      </c>
      <c r="H20" s="144"/>
      <c r="I20" s="144"/>
      <c r="J20" s="144"/>
    </row>
    <row r="21">
      <c r="A21" s="155"/>
      <c r="B21" s="155"/>
      <c r="C21" s="146"/>
      <c r="D21" s="146"/>
      <c r="E21" s="146"/>
      <c r="F21" s="154"/>
      <c r="G21" s="191" t="s">
        <v>486</v>
      </c>
      <c r="H21" s="191"/>
      <c r="I21" s="191"/>
      <c r="J21" s="191"/>
    </row>
    <row r="22" ht="15.75" customHeight="1">
      <c r="A22" s="206"/>
      <c r="B22" s="206"/>
      <c r="C22" s="146"/>
      <c r="D22" s="146"/>
      <c r="E22" s="146"/>
      <c r="F22" s="154"/>
      <c r="G22" s="190" t="s">
        <v>466</v>
      </c>
      <c r="H22" s="190"/>
      <c r="I22" s="190"/>
      <c r="J22" s="190"/>
    </row>
    <row r="23" ht="15.75" customHeight="1">
      <c r="A23" s="144"/>
      <c r="B23" s="146"/>
      <c r="C23" s="146"/>
      <c r="D23" s="146"/>
      <c r="E23" s="146"/>
      <c r="F23" s="154"/>
      <c r="G23" s="191"/>
      <c r="H23" s="191"/>
      <c r="I23" s="191"/>
      <c r="J23" s="191"/>
    </row>
    <row r="24">
      <c r="A24" s="207" t="s">
        <v>468</v>
      </c>
      <c r="B24" s="207"/>
      <c r="C24" s="156"/>
      <c r="D24" s="157"/>
      <c r="E24" s="157"/>
      <c r="F24" s="154"/>
      <c r="G24" s="205" t="s">
        <v>144</v>
      </c>
      <c r="H24" s="205"/>
      <c r="I24" s="205"/>
      <c r="J24" s="205"/>
    </row>
    <row r="25" ht="18" customHeight="1">
      <c r="A25" s="144"/>
      <c r="B25" s="158"/>
      <c r="C25" s="156"/>
      <c r="D25" s="157"/>
      <c r="E25" s="157"/>
      <c r="F25" s="154"/>
      <c r="G25" s="159"/>
      <c r="H25" s="159"/>
      <c r="I25" s="159"/>
      <c r="J25" s="159"/>
    </row>
    <row r="26" ht="21" customHeight="1">
      <c r="A26" s="144"/>
      <c r="B26" s="144"/>
      <c r="C26" s="150"/>
      <c r="D26" s="159"/>
      <c r="E26" s="159"/>
      <c r="F26" s="159"/>
      <c r="G26" s="203" t="s">
        <v>469</v>
      </c>
      <c r="H26" s="203"/>
      <c r="I26" s="203"/>
      <c r="J26" s="203"/>
    </row>
    <row r="27" ht="21" customHeight="1">
      <c r="A27" s="144"/>
      <c r="B27" s="144"/>
      <c r="C27" s="150"/>
      <c r="D27" s="159"/>
      <c r="E27" s="159"/>
      <c r="F27" s="159"/>
      <c r="G27" s="144"/>
      <c r="H27" s="144"/>
      <c r="I27" s="144"/>
      <c r="J27" s="144"/>
    </row>
    <row r="28" ht="21" customHeight="1">
      <c r="A28" s="144"/>
      <c r="B28" s="144"/>
      <c r="C28" s="150"/>
      <c r="D28" s="159"/>
      <c r="E28" s="159"/>
      <c r="F28" s="159"/>
      <c r="G28" s="144"/>
      <c r="H28" s="160"/>
      <c r="I28" s="160"/>
      <c r="J28" s="160"/>
    </row>
    <row r="29">
      <c r="A29" s="144"/>
      <c r="B29" s="150"/>
      <c r="C29" s="150"/>
      <c r="D29" s="150"/>
      <c r="E29" s="150"/>
      <c r="F29" s="150"/>
      <c r="G29" s="146"/>
      <c r="H29" s="146"/>
      <c r="I29" s="146"/>
      <c r="J29" s="146"/>
    </row>
    <row r="30" ht="20.1" customHeight="1">
      <c r="A30" s="161"/>
      <c r="B30" s="199"/>
      <c r="C30" s="199"/>
      <c r="D30" s="199"/>
      <c r="E30" s="199"/>
      <c r="F30" s="199"/>
      <c r="G30" s="162"/>
      <c r="H30" s="163"/>
      <c r="I30" s="164" t="s">
        <v>141</v>
      </c>
      <c r="J30" s="165" t="s">
        <v>446</v>
      </c>
    </row>
    <row r="31" ht="20.1" customHeight="1">
      <c r="A31" s="166" t="s">
        <v>14</v>
      </c>
      <c r="B31" s="199" t="s">
        <v>487</v>
      </c>
      <c r="C31" s="199"/>
      <c r="D31" s="199"/>
      <c r="E31" s="199"/>
      <c r="F31" s="199"/>
      <c r="G31" s="167"/>
      <c r="H31" s="168"/>
      <c r="I31" s="169" t="s">
        <v>134</v>
      </c>
      <c r="J31" s="165" t="s">
        <v>497</v>
      </c>
    </row>
    <row r="32" ht="20.1" customHeight="1">
      <c r="A32" s="166" t="s">
        <v>15</v>
      </c>
      <c r="B32" s="199" t="s">
        <v>488</v>
      </c>
      <c r="C32" s="199"/>
      <c r="D32" s="199"/>
      <c r="E32" s="199"/>
      <c r="F32" s="199"/>
      <c r="G32" s="162"/>
      <c r="H32" s="163"/>
      <c r="I32" s="169" t="s">
        <v>133</v>
      </c>
      <c r="J32" s="165">
        <v>140</v>
      </c>
    </row>
    <row r="33" ht="20.1" customHeight="1">
      <c r="A33" s="166" t="s">
        <v>21</v>
      </c>
      <c r="B33" s="199" t="s">
        <v>489</v>
      </c>
      <c r="C33" s="199"/>
      <c r="D33" s="199"/>
      <c r="E33" s="199"/>
      <c r="F33" s="199"/>
      <c r="G33" s="162"/>
      <c r="H33" s="163"/>
      <c r="I33" s="169" t="s">
        <v>132</v>
      </c>
      <c r="J33" s="165" t="s">
        <v>498</v>
      </c>
    </row>
    <row r="34" ht="20.1" customHeight="1">
      <c r="A34" s="166" t="s">
        <v>467</v>
      </c>
      <c r="B34" s="199" t="s">
        <v>490</v>
      </c>
      <c r="C34" s="199"/>
      <c r="D34" s="199"/>
      <c r="E34" s="199"/>
      <c r="F34" s="199"/>
      <c r="G34" s="167"/>
      <c r="H34" s="168"/>
      <c r="I34" s="169" t="s">
        <v>9</v>
      </c>
      <c r="J34" s="165" t="s">
        <v>499</v>
      </c>
    </row>
    <row r="35" ht="20.1" customHeight="1">
      <c r="A35" s="166" t="s">
        <v>17</v>
      </c>
      <c r="B35" s="199" t="s">
        <v>491</v>
      </c>
      <c r="C35" s="199"/>
      <c r="D35" s="199"/>
      <c r="E35" s="199"/>
      <c r="F35" s="199"/>
      <c r="G35" s="167"/>
      <c r="H35" s="168"/>
      <c r="I35" s="169" t="s">
        <v>8</v>
      </c>
      <c r="J35" s="165" t="s">
        <v>500</v>
      </c>
    </row>
    <row r="36" ht="20.1" customHeight="1">
      <c r="A36" s="166" t="s">
        <v>16</v>
      </c>
      <c r="B36" s="199" t="s">
        <v>492</v>
      </c>
      <c r="C36" s="199"/>
      <c r="D36" s="199"/>
      <c r="E36" s="199"/>
      <c r="F36" s="199"/>
      <c r="G36" s="167"/>
      <c r="H36" s="170"/>
      <c r="I36" s="171" t="s">
        <v>10</v>
      </c>
      <c r="J36" s="165" t="s">
        <v>501</v>
      </c>
    </row>
    <row r="37" ht="20.1" customHeight="1">
      <c r="A37" s="166" t="s">
        <v>374</v>
      </c>
      <c r="B37" s="199"/>
      <c r="C37" s="199"/>
      <c r="D37" s="199"/>
      <c r="E37" s="199"/>
      <c r="F37" s="199"/>
      <c r="G37" s="199" t="s">
        <v>174</v>
      </c>
      <c r="H37" s="200"/>
      <c r="I37" s="201"/>
      <c r="J37" s="172">
        <v>0</v>
      </c>
    </row>
    <row r="38" ht="20.1" customHeight="1">
      <c r="A38" s="166" t="s">
        <v>22</v>
      </c>
      <c r="B38" s="199" t="s">
        <v>493</v>
      </c>
      <c r="C38" s="199"/>
      <c r="D38" s="199"/>
      <c r="E38" s="199"/>
      <c r="F38" s="199"/>
      <c r="G38" s="199" t="s">
        <v>175</v>
      </c>
      <c r="H38" s="200"/>
      <c r="I38" s="201"/>
      <c r="J38" s="172">
        <v>0</v>
      </c>
    </row>
    <row r="39" ht="20.1" customHeight="1">
      <c r="A39" s="166" t="s">
        <v>111</v>
      </c>
      <c r="B39" s="199">
        <v>0</v>
      </c>
      <c r="C39" s="199"/>
      <c r="D39" s="199"/>
      <c r="E39" s="199"/>
      <c r="F39" s="199"/>
      <c r="G39" s="167"/>
      <c r="H39" s="167"/>
      <c r="I39" s="167"/>
      <c r="J39" s="168"/>
    </row>
    <row r="40" ht="20.1" customHeight="1">
      <c r="A40" s="166" t="s">
        <v>11</v>
      </c>
      <c r="B40" s="199" t="s">
        <v>494</v>
      </c>
      <c r="C40" s="199"/>
      <c r="D40" s="199"/>
      <c r="E40" s="199"/>
      <c r="F40" s="199"/>
      <c r="G40" s="162"/>
      <c r="H40" s="162"/>
      <c r="I40" s="162"/>
      <c r="J40" s="163"/>
    </row>
    <row r="41" ht="20.1" customHeight="1">
      <c r="A41" s="166" t="s">
        <v>12</v>
      </c>
      <c r="B41" s="199" t="s">
        <v>495</v>
      </c>
      <c r="C41" s="199"/>
      <c r="D41" s="199"/>
      <c r="E41" s="199"/>
      <c r="F41" s="199"/>
      <c r="G41" s="167"/>
      <c r="H41" s="167"/>
      <c r="I41" s="167"/>
      <c r="J41" s="168"/>
    </row>
    <row r="42" ht="20.1" customHeight="1">
      <c r="A42" s="166" t="s">
        <v>13</v>
      </c>
      <c r="B42" s="199" t="s">
        <v>496</v>
      </c>
      <c r="C42" s="199"/>
      <c r="D42" s="199"/>
      <c r="E42" s="199"/>
      <c r="F42" s="199"/>
      <c r="G42" s="162"/>
      <c r="H42" s="162"/>
      <c r="I42" s="162"/>
      <c r="J42" s="163"/>
    </row>
    <row r="43">
      <c r="A43" s="226" t="s">
        <v>444</v>
      </c>
      <c r="B43" s="226"/>
      <c r="C43" s="226"/>
      <c r="D43" s="226"/>
      <c r="E43" s="226"/>
      <c r="F43" s="226"/>
      <c r="G43" s="226"/>
      <c r="H43" s="226"/>
      <c r="I43" s="226"/>
      <c r="J43" s="226"/>
    </row>
    <row r="44" ht="18" customHeight="1">
      <c r="A44" s="226" t="s">
        <v>502</v>
      </c>
      <c r="B44" s="226"/>
      <c r="C44" s="226"/>
      <c r="D44" s="226"/>
      <c r="E44" s="226"/>
      <c r="F44" s="226"/>
      <c r="G44" s="226"/>
      <c r="H44" s="226"/>
      <c r="I44" s="226"/>
      <c r="J44" s="226"/>
    </row>
    <row r="45" ht="23.25" customHeight="1">
      <c r="A45" s="226" t="s">
        <v>182</v>
      </c>
      <c r="B45" s="226"/>
      <c r="C45" s="226"/>
      <c r="D45" s="226"/>
      <c r="E45" s="226"/>
      <c r="F45" s="226"/>
      <c r="G45" s="226"/>
      <c r="H45" s="226"/>
      <c r="I45" s="226"/>
      <c r="J45" s="226"/>
    </row>
    <row r="46" ht="3.75" customHeight="1">
      <c r="B46" s="29"/>
      <c r="C46" s="5"/>
      <c r="D46" s="29"/>
      <c r="E46" s="29"/>
      <c r="F46" s="29"/>
      <c r="G46" s="29"/>
      <c r="H46" s="29"/>
      <c r="I46" s="29"/>
      <c r="J46" s="29"/>
    </row>
    <row r="47" ht="31.5" customHeight="1">
      <c r="A47" s="224" t="s">
        <v>225</v>
      </c>
      <c r="B47" s="225" t="s">
        <v>18</v>
      </c>
      <c r="C47" s="196" t="s">
        <v>33</v>
      </c>
      <c r="D47" s="196" t="s">
        <v>36</v>
      </c>
      <c r="E47" s="211" t="s">
        <v>157</v>
      </c>
      <c r="F47" s="225" t="s">
        <v>139</v>
      </c>
      <c r="G47" s="221" t="s">
        <v>226</v>
      </c>
      <c r="H47" s="222"/>
      <c r="I47" s="222"/>
      <c r="J47" s="223"/>
    </row>
    <row r="48" ht="54.75" customHeight="1">
      <c r="A48" s="224"/>
      <c r="B48" s="225"/>
      <c r="C48" s="197"/>
      <c r="D48" s="197"/>
      <c r="E48" s="212"/>
      <c r="F48" s="225"/>
      <c r="G48" s="8" t="s">
        <v>218</v>
      </c>
      <c r="H48" s="8" t="s">
        <v>219</v>
      </c>
      <c r="I48" s="8" t="s">
        <v>220</v>
      </c>
      <c r="J48" s="8" t="s">
        <v>270</v>
      </c>
    </row>
    <row r="49" ht="20.1" customHeight="1">
      <c r="A49" s="7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  <c r="H49" s="8">
        <v>8</v>
      </c>
      <c r="I49" s="8">
        <v>9</v>
      </c>
      <c r="J49" s="8">
        <v>10</v>
      </c>
    </row>
    <row r="50" ht="24.95" customHeight="1">
      <c r="A50" s="220" t="s">
        <v>102</v>
      </c>
      <c r="B50" s="220"/>
      <c r="C50" s="220"/>
      <c r="D50" s="220"/>
      <c r="E50" s="220"/>
      <c r="F50" s="220"/>
      <c r="G50" s="220"/>
      <c r="H50" s="220"/>
      <c r="I50" s="220"/>
      <c r="J50" s="220"/>
    </row>
    <row r="51" ht="20.1" customHeight="1">
      <c r="A51" s="89" t="s">
        <v>183</v>
      </c>
      <c r="B51" s="7">
        <v>1000</v>
      </c>
      <c r="C51" s="173">
        <v>5850</v>
      </c>
      <c r="D51" s="173">
        <v>6600</v>
      </c>
      <c r="E51" s="173">
        <v>6600</v>
      </c>
      <c r="F51" s="173">
        <v>6600</v>
      </c>
      <c r="G51" s="173">
        <v>0</v>
      </c>
      <c r="H51" s="173">
        <v>0</v>
      </c>
      <c r="I51" s="173">
        <v>0</v>
      </c>
      <c r="J51" s="173">
        <v>0</v>
      </c>
    </row>
    <row r="52" ht="20.1" customHeight="1">
      <c r="A52" s="89" t="s">
        <v>162</v>
      </c>
      <c r="B52" s="7">
        <v>1010</v>
      </c>
      <c r="C52" s="173">
        <v>-6101</v>
      </c>
      <c r="D52" s="173">
        <v>-6176</v>
      </c>
      <c r="E52" s="173">
        <v>-6356</v>
      </c>
      <c r="F52" s="173">
        <v>-6302</v>
      </c>
      <c r="G52" s="173">
        <v>0</v>
      </c>
      <c r="H52" s="173">
        <v>0</v>
      </c>
      <c r="I52" s="173">
        <v>0</v>
      </c>
      <c r="J52" s="173">
        <v>0</v>
      </c>
    </row>
    <row r="53" ht="20.1" customHeight="1">
      <c r="A53" s="90" t="s">
        <v>244</v>
      </c>
      <c r="B53" s="7">
        <v>1020</v>
      </c>
      <c r="C53" s="174">
        <f>SUM(C51:C52)</f>
        <v>0</v>
      </c>
      <c r="D53" s="174">
        <f>SUM(D51:D52)</f>
        <v>0</v>
      </c>
      <c r="E53" s="174">
        <f>SUM(E51:E52)</f>
        <v>0</v>
      </c>
      <c r="F53" s="174">
        <f>SUM(F51:F52)</f>
        <v>0</v>
      </c>
      <c r="G53" s="174">
        <f>SUM(G51:G52)</f>
        <v>0</v>
      </c>
      <c r="H53" s="174">
        <f>SUM(H51:H52)</f>
        <v>0</v>
      </c>
      <c r="I53" s="174">
        <f>SUM(I51:I52)</f>
        <v>0</v>
      </c>
      <c r="J53" s="174">
        <f>SUM(J51:J52)</f>
        <v>0</v>
      </c>
    </row>
    <row r="54" ht="20.1" customHeight="1">
      <c r="A54" s="89" t="s">
        <v>146</v>
      </c>
      <c r="B54" s="7">
        <v>1030</v>
      </c>
      <c r="C54" s="173">
        <v>-1378</v>
      </c>
      <c r="D54" s="173">
        <v>-1499</v>
      </c>
      <c r="E54" s="173">
        <v>-1573</v>
      </c>
      <c r="F54" s="173">
        <v>-1679</v>
      </c>
      <c r="G54" s="173">
        <v>0</v>
      </c>
      <c r="H54" s="173">
        <v>0</v>
      </c>
      <c r="I54" s="173">
        <v>0</v>
      </c>
      <c r="J54" s="173">
        <v>0</v>
      </c>
    </row>
    <row r="55" ht="20.1" customHeight="1">
      <c r="A55" s="89" t="s">
        <v>145</v>
      </c>
      <c r="B55" s="7">
        <v>1060</v>
      </c>
      <c r="C55" s="173">
        <v>0</v>
      </c>
      <c r="D55" s="173">
        <v>0</v>
      </c>
      <c r="E55" s="173">
        <v>0</v>
      </c>
      <c r="F55" s="173">
        <v>0</v>
      </c>
      <c r="G55" s="173">
        <v>0</v>
      </c>
      <c r="H55" s="173">
        <v>0</v>
      </c>
      <c r="I55" s="173">
        <v>0</v>
      </c>
      <c r="J55" s="173">
        <v>0</v>
      </c>
    </row>
    <row r="56" ht="20.1" customHeight="1">
      <c r="A56" s="89" t="s">
        <v>272</v>
      </c>
      <c r="B56" s="7">
        <v>1070</v>
      </c>
      <c r="C56" s="173">
        <v>1987</v>
      </c>
      <c r="D56" s="173">
        <v>1940</v>
      </c>
      <c r="E56" s="173">
        <v>1900</v>
      </c>
      <c r="F56" s="173">
        <v>1900</v>
      </c>
      <c r="G56" s="173">
        <v>0</v>
      </c>
      <c r="H56" s="173">
        <v>0</v>
      </c>
      <c r="I56" s="173">
        <v>0</v>
      </c>
      <c r="J56" s="173">
        <v>0</v>
      </c>
    </row>
    <row r="57" ht="20.1" customHeight="1">
      <c r="A57" s="89" t="s">
        <v>31</v>
      </c>
      <c r="B57" s="7">
        <v>1080</v>
      </c>
      <c r="C57" s="173">
        <v>-806</v>
      </c>
      <c r="D57" s="173">
        <v>-824</v>
      </c>
      <c r="E57" s="173">
        <v>-530</v>
      </c>
      <c r="F57" s="173">
        <v>-490</v>
      </c>
      <c r="G57" s="173">
        <v>0</v>
      </c>
      <c r="H57" s="173">
        <v>0</v>
      </c>
      <c r="I57" s="173">
        <v>0</v>
      </c>
      <c r="J57" s="173">
        <v>0</v>
      </c>
    </row>
    <row r="58" ht="20.1" customHeight="1">
      <c r="A58" s="46" t="s">
        <v>4</v>
      </c>
      <c r="B58" s="7">
        <v>1100</v>
      </c>
      <c r="C58" s="174">
        <f>SUM(C53:C57)</f>
        <v>0</v>
      </c>
      <c r="D58" s="174">
        <f>SUM(D53:D57)</f>
        <v>0</v>
      </c>
      <c r="E58" s="174">
        <f>SUM(E53:E57)</f>
        <v>0</v>
      </c>
      <c r="F58" s="174">
        <f>SUM(F53:F57)</f>
        <v>0</v>
      </c>
      <c r="G58" s="174">
        <f>SUM(G53:G57)</f>
        <v>0</v>
      </c>
      <c r="H58" s="174">
        <f>SUM(H53:H57)</f>
        <v>0</v>
      </c>
      <c r="I58" s="174">
        <f>SUM(I53:I57)</f>
        <v>0</v>
      </c>
      <c r="J58" s="174">
        <f>SUM(J53:J57)</f>
        <v>0</v>
      </c>
    </row>
    <row r="59" ht="20.1" customHeight="1">
      <c r="A59" s="91" t="s">
        <v>147</v>
      </c>
      <c r="B59" s="7">
        <v>1310</v>
      </c>
      <c r="C59" s="175">
        <v>-337</v>
      </c>
      <c r="D59" s="175">
        <v>177</v>
      </c>
      <c r="E59" s="175">
        <v>177</v>
      </c>
      <c r="F59" s="175">
        <v>165</v>
      </c>
      <c r="G59" s="173">
        <v>0</v>
      </c>
      <c r="H59" s="173">
        <v>0</v>
      </c>
      <c r="I59" s="173">
        <v>0</v>
      </c>
      <c r="J59" s="173">
        <v>0</v>
      </c>
    </row>
    <row r="60" ht="20.1" customHeight="1">
      <c r="A60" s="91" t="s">
        <v>200</v>
      </c>
      <c r="B60" s="7">
        <f>' V. Коефіцієнти'!B8</f>
        <v>5010</v>
      </c>
      <c r="C60" s="135" t="e">
        <f>(C59/C51)*100</f>
        <v>#VALUE!</v>
      </c>
      <c r="D60" s="135" t="e">
        <f>(D59/D51)*100</f>
        <v>#VALUE!</v>
      </c>
      <c r="E60" s="135" t="e">
        <f>(E59/E51)*100</f>
        <v>#VALUE!</v>
      </c>
      <c r="F60" s="135" t="e">
        <f>(F59/F51)*100</f>
        <v>#DIV/0!</v>
      </c>
      <c r="G60" s="135" t="e">
        <f>(G59/G51)*100</f>
        <v>#DIV/0!</v>
      </c>
      <c r="H60" s="135" t="e">
        <f>(H59/H51)*100</f>
        <v>#DIV/0!</v>
      </c>
      <c r="I60" s="135" t="e">
        <f>(I59/I51)*100</f>
        <v>#DIV/0!</v>
      </c>
      <c r="J60" s="135" t="e">
        <f>(J59/J51)*100</f>
        <v>#DIV/0!</v>
      </c>
    </row>
    <row r="61" ht="20.1" customHeight="1">
      <c r="A61" s="9" t="s">
        <v>273</v>
      </c>
      <c r="B61" s="10">
        <v>1110</v>
      </c>
      <c r="C61" s="173">
        <v>0</v>
      </c>
      <c r="D61" s="173">
        <v>0</v>
      </c>
      <c r="E61" s="173">
        <v>0</v>
      </c>
      <c r="F61" s="173">
        <v>0</v>
      </c>
      <c r="G61" s="173">
        <v>0</v>
      </c>
      <c r="H61" s="173">
        <v>0</v>
      </c>
      <c r="I61" s="173">
        <v>0</v>
      </c>
      <c r="J61" s="173">
        <v>0</v>
      </c>
    </row>
    <row r="62" ht="20.1" customHeight="1">
      <c r="A62" s="9" t="s">
        <v>274</v>
      </c>
      <c r="B62" s="10">
        <v>1120</v>
      </c>
      <c r="C62" s="173">
        <v>0</v>
      </c>
      <c r="D62" s="173">
        <v>0</v>
      </c>
      <c r="E62" s="173">
        <v>0</v>
      </c>
      <c r="F62" s="173">
        <v>0</v>
      </c>
      <c r="G62" s="173">
        <v>0</v>
      </c>
      <c r="H62" s="173">
        <v>0</v>
      </c>
      <c r="I62" s="173">
        <v>0</v>
      </c>
      <c r="J62" s="173">
        <v>0</v>
      </c>
    </row>
    <row r="63" ht="20.1" customHeight="1">
      <c r="A63" s="9" t="s">
        <v>275</v>
      </c>
      <c r="B63" s="10">
        <v>1130</v>
      </c>
      <c r="C63" s="173">
        <v>0</v>
      </c>
      <c r="D63" s="173">
        <v>0</v>
      </c>
      <c r="E63" s="173">
        <v>0</v>
      </c>
      <c r="F63" s="173">
        <v>0</v>
      </c>
      <c r="G63" s="173">
        <v>0</v>
      </c>
      <c r="H63" s="173">
        <v>0</v>
      </c>
      <c r="I63" s="173">
        <v>0</v>
      </c>
      <c r="J63" s="173">
        <v>0</v>
      </c>
    </row>
    <row r="64" ht="20.1" customHeight="1">
      <c r="A64" s="9" t="s">
        <v>276</v>
      </c>
      <c r="B64" s="10">
        <v>1140</v>
      </c>
      <c r="C64" s="173">
        <v>0</v>
      </c>
      <c r="D64" s="173">
        <v>0</v>
      </c>
      <c r="E64" s="173">
        <v>0</v>
      </c>
      <c r="F64" s="173">
        <v>0</v>
      </c>
      <c r="G64" s="173">
        <v>0</v>
      </c>
      <c r="H64" s="173">
        <v>0</v>
      </c>
      <c r="I64" s="173">
        <v>0</v>
      </c>
      <c r="J64" s="173">
        <v>0</v>
      </c>
    </row>
    <row r="65" ht="20.1" customHeight="1">
      <c r="A65" s="9" t="s">
        <v>278</v>
      </c>
      <c r="B65" s="10">
        <v>1150</v>
      </c>
      <c r="C65" s="173">
        <v>2</v>
      </c>
      <c r="D65" s="173">
        <v>0</v>
      </c>
      <c r="E65" s="173">
        <v>2</v>
      </c>
      <c r="F65" s="173">
        <v>2</v>
      </c>
      <c r="G65" s="173">
        <v>0</v>
      </c>
      <c r="H65" s="173">
        <v>0</v>
      </c>
      <c r="I65" s="173">
        <v>0</v>
      </c>
      <c r="J65" s="173">
        <v>0</v>
      </c>
    </row>
    <row r="66" ht="20.1" customHeight="1">
      <c r="A66" s="89" t="s">
        <v>279</v>
      </c>
      <c r="B66" s="7">
        <v>1160</v>
      </c>
      <c r="C66" s="173">
        <v>0</v>
      </c>
      <c r="D66" s="173">
        <v>0</v>
      </c>
      <c r="E66" s="173">
        <v>0</v>
      </c>
      <c r="F66" s="173">
        <v>0</v>
      </c>
      <c r="G66" s="173">
        <v>0</v>
      </c>
      <c r="H66" s="173">
        <v>0</v>
      </c>
      <c r="I66" s="173">
        <v>0</v>
      </c>
      <c r="J66" s="173">
        <v>0</v>
      </c>
    </row>
    <row r="67" ht="20.1" customHeight="1">
      <c r="A67" s="91" t="s">
        <v>101</v>
      </c>
      <c r="B67" s="7">
        <v>1170</v>
      </c>
      <c r="C67" s="174">
        <f>SUM(C58, C61:C66)</f>
        <v>0</v>
      </c>
      <c r="D67" s="174">
        <f>SUM(D58, D61:D66)</f>
        <v>0</v>
      </c>
      <c r="E67" s="174">
        <f>SUM(E58, E61:E66)</f>
        <v>0</v>
      </c>
      <c r="F67" s="174">
        <f>SUM(F58, F61:F66)</f>
        <v>0</v>
      </c>
      <c r="G67" s="174">
        <f>SUM(G58, G61:G66)</f>
        <v>0</v>
      </c>
      <c r="H67" s="174">
        <f>SUM(H58, H61:H66)</f>
        <v>0</v>
      </c>
      <c r="I67" s="174">
        <f>SUM(I58, I61:I66)</f>
        <v>0</v>
      </c>
      <c r="J67" s="174">
        <f>SUM(J58, J61:J66)</f>
        <v>0</v>
      </c>
    </row>
    <row r="68" ht="20.1" customHeight="1">
      <c r="A68" s="9" t="s">
        <v>280</v>
      </c>
      <c r="B68" s="8">
        <v>1180</v>
      </c>
      <c r="C68" s="173">
        <v>0</v>
      </c>
      <c r="D68" s="173">
        <v>-7</v>
      </c>
      <c r="E68" s="173">
        <v>-8</v>
      </c>
      <c r="F68" s="173">
        <v>-5</v>
      </c>
      <c r="G68" s="173">
        <v>0</v>
      </c>
      <c r="H68" s="173">
        <v>0</v>
      </c>
      <c r="I68" s="173">
        <v>0</v>
      </c>
      <c r="J68" s="173">
        <v>0</v>
      </c>
    </row>
    <row r="69" ht="20.1" customHeight="1">
      <c r="A69" s="9" t="s">
        <v>281</v>
      </c>
      <c r="B69" s="8">
        <v>1181</v>
      </c>
      <c r="C69" s="173">
        <v>0</v>
      </c>
      <c r="D69" s="173">
        <v>0</v>
      </c>
      <c r="E69" s="173">
        <v>0</v>
      </c>
      <c r="F69" s="173">
        <v>0</v>
      </c>
      <c r="G69" s="173">
        <v>0</v>
      </c>
      <c r="H69" s="173">
        <v>0</v>
      </c>
      <c r="I69" s="173">
        <v>0</v>
      </c>
      <c r="J69" s="173">
        <v>0</v>
      </c>
    </row>
    <row r="70" ht="20.1" customHeight="1">
      <c r="A70" s="9" t="s">
        <v>282</v>
      </c>
      <c r="B70" s="10">
        <v>1190</v>
      </c>
      <c r="C70" s="173">
        <v>0</v>
      </c>
      <c r="D70" s="173">
        <v>0</v>
      </c>
      <c r="E70" s="173">
        <v>0</v>
      </c>
      <c r="F70" s="173">
        <v>0</v>
      </c>
      <c r="G70" s="173">
        <v>0</v>
      </c>
      <c r="H70" s="173">
        <v>0</v>
      </c>
      <c r="I70" s="173">
        <v>0</v>
      </c>
      <c r="J70" s="173">
        <v>0</v>
      </c>
    </row>
    <row r="71" ht="20.1" customHeight="1">
      <c r="A71" s="9" t="s">
        <v>283</v>
      </c>
      <c r="B71" s="7">
        <v>1191</v>
      </c>
      <c r="C71" s="173">
        <v>0</v>
      </c>
      <c r="D71" s="173">
        <v>0</v>
      </c>
      <c r="E71" s="173">
        <v>0</v>
      </c>
      <c r="F71" s="173">
        <v>0</v>
      </c>
      <c r="G71" s="173">
        <v>0</v>
      </c>
      <c r="H71" s="173">
        <v>0</v>
      </c>
      <c r="I71" s="173">
        <v>0</v>
      </c>
      <c r="J71" s="173">
        <v>0</v>
      </c>
    </row>
    <row r="72" ht="20.1" customHeight="1">
      <c r="A72" s="46" t="s">
        <v>372</v>
      </c>
      <c r="B72" s="7">
        <v>1200</v>
      </c>
      <c r="C72" s="174">
        <f>SUM(C67:C71)</f>
        <v>0</v>
      </c>
      <c r="D72" s="174">
        <f>SUM(D67:D71)</f>
        <v>0</v>
      </c>
      <c r="E72" s="174">
        <f>SUM(E67:E71)</f>
        <v>0</v>
      </c>
      <c r="F72" s="174">
        <f>SUM(F67:F71)</f>
        <v>0</v>
      </c>
      <c r="G72" s="174">
        <f>SUM(G67:G71)</f>
        <v>0</v>
      </c>
      <c r="H72" s="174">
        <f>SUM(H67:H71)</f>
        <v>0</v>
      </c>
      <c r="I72" s="174">
        <f>SUM(I67:I71)</f>
        <v>0</v>
      </c>
      <c r="J72" s="174">
        <f>SUM(J67:J71)</f>
        <v>0</v>
      </c>
    </row>
    <row r="73" ht="20.1" customHeight="1">
      <c r="A73" s="9" t="s">
        <v>375</v>
      </c>
      <c r="B73" s="10">
        <v>1201</v>
      </c>
      <c r="C73" s="173">
        <v>0</v>
      </c>
      <c r="D73" s="173">
        <v>34</v>
      </c>
      <c r="E73" s="173">
        <v>35</v>
      </c>
      <c r="F73" s="173">
        <v>26</v>
      </c>
      <c r="G73" s="173">
        <v>0</v>
      </c>
      <c r="H73" s="173">
        <v>0</v>
      </c>
      <c r="I73" s="173">
        <v>0</v>
      </c>
      <c r="J73" s="173">
        <v>0</v>
      </c>
    </row>
    <row r="74" ht="20.1" customHeight="1">
      <c r="A74" s="9" t="s">
        <v>376</v>
      </c>
      <c r="B74" s="7">
        <v>1202</v>
      </c>
      <c r="C74" s="173">
        <v>-446</v>
      </c>
      <c r="D74" s="173">
        <v>0</v>
      </c>
      <c r="E74" s="173">
        <v>0</v>
      </c>
      <c r="F74" s="173">
        <v>0</v>
      </c>
      <c r="G74" s="173">
        <v>0</v>
      </c>
      <c r="H74" s="173">
        <v>0</v>
      </c>
      <c r="I74" s="173">
        <v>0</v>
      </c>
      <c r="J74" s="173">
        <v>0</v>
      </c>
    </row>
    <row r="75" ht="24.95" customHeight="1">
      <c r="A75" s="195" t="s">
        <v>151</v>
      </c>
      <c r="B75" s="195"/>
      <c r="C75" s="195"/>
      <c r="D75" s="195"/>
      <c r="E75" s="195"/>
      <c r="F75" s="195"/>
      <c r="G75" s="195"/>
      <c r="H75" s="195"/>
      <c r="I75" s="195"/>
      <c r="J75" s="195"/>
    </row>
    <row r="76" ht="37.5">
      <c r="A76" s="63" t="s">
        <v>353</v>
      </c>
      <c r="B76" s="7">
        <v>2110</v>
      </c>
      <c r="C76" s="175">
        <v>1366</v>
      </c>
      <c r="D76" s="175">
        <v>1101</v>
      </c>
      <c r="E76" s="175">
        <v>1084</v>
      </c>
      <c r="F76" s="175">
        <v>1093</v>
      </c>
      <c r="G76" s="173">
        <v>0</v>
      </c>
      <c r="H76" s="173">
        <v>0</v>
      </c>
      <c r="I76" s="173">
        <v>0</v>
      </c>
      <c r="J76" s="173">
        <v>0</v>
      </c>
    </row>
    <row r="77">
      <c r="A77" s="9" t="s">
        <v>327</v>
      </c>
      <c r="B77" s="7">
        <v>2111</v>
      </c>
      <c r="C77" s="173">
        <v>0</v>
      </c>
      <c r="D77" s="173">
        <v>7</v>
      </c>
      <c r="E77" s="173">
        <v>0</v>
      </c>
      <c r="F77" s="173">
        <v>5</v>
      </c>
      <c r="G77" s="173">
        <v>0</v>
      </c>
      <c r="H77" s="173">
        <v>0</v>
      </c>
      <c r="I77" s="173">
        <v>0</v>
      </c>
      <c r="J77" s="173">
        <v>0</v>
      </c>
    </row>
    <row r="78" ht="37.5">
      <c r="A78" s="9" t="s">
        <v>377</v>
      </c>
      <c r="B78" s="7">
        <v>2112</v>
      </c>
      <c r="C78" s="173">
        <v>1299</v>
      </c>
      <c r="D78" s="173">
        <v>1000</v>
      </c>
      <c r="E78" s="173">
        <v>1000</v>
      </c>
      <c r="F78" s="173">
        <v>1000</v>
      </c>
      <c r="G78" s="173">
        <v>0</v>
      </c>
      <c r="H78" s="173">
        <v>0</v>
      </c>
      <c r="I78" s="173">
        <v>0</v>
      </c>
      <c r="J78" s="173">
        <v>0</v>
      </c>
    </row>
    <row r="79" ht="37.5">
      <c r="A79" s="51" t="s">
        <v>378</v>
      </c>
      <c r="B79" s="8">
        <v>2113</v>
      </c>
      <c r="C79" s="173">
        <v>0</v>
      </c>
      <c r="D79" s="173">
        <v>0</v>
      </c>
      <c r="E79" s="173">
        <v>0</v>
      </c>
      <c r="F79" s="173">
        <v>0</v>
      </c>
      <c r="G79" s="173">
        <v>0</v>
      </c>
      <c r="H79" s="173">
        <v>0</v>
      </c>
      <c r="I79" s="173">
        <v>0</v>
      </c>
      <c r="J79" s="173">
        <v>0</v>
      </c>
    </row>
    <row r="80">
      <c r="A80" s="51" t="s">
        <v>87</v>
      </c>
      <c r="B80" s="56">
        <v>2114</v>
      </c>
      <c r="C80" s="173">
        <v>0</v>
      </c>
      <c r="D80" s="173">
        <v>0</v>
      </c>
      <c r="E80" s="173">
        <v>0</v>
      </c>
      <c r="F80" s="173">
        <v>0</v>
      </c>
      <c r="G80" s="173">
        <v>0</v>
      </c>
      <c r="H80" s="173">
        <v>0</v>
      </c>
      <c r="I80" s="173">
        <v>0</v>
      </c>
      <c r="J80" s="173">
        <v>0</v>
      </c>
    </row>
    <row r="81" ht="37.5">
      <c r="A81" s="51" t="s">
        <v>357</v>
      </c>
      <c r="B81" s="56">
        <v>2115</v>
      </c>
      <c r="C81" s="173">
        <v>0</v>
      </c>
      <c r="D81" s="173">
        <v>26</v>
      </c>
      <c r="E81" s="173">
        <v>16</v>
      </c>
      <c r="F81" s="173">
        <v>18</v>
      </c>
      <c r="G81" s="173">
        <v>0</v>
      </c>
      <c r="H81" s="173">
        <v>0</v>
      </c>
      <c r="I81" s="173">
        <v>0</v>
      </c>
      <c r="J81" s="173">
        <v>0</v>
      </c>
    </row>
    <row r="82">
      <c r="A82" s="88" t="s">
        <v>109</v>
      </c>
      <c r="B82" s="8">
        <v>2116</v>
      </c>
      <c r="C82" s="173">
        <v>0</v>
      </c>
      <c r="D82" s="173">
        <v>0</v>
      </c>
      <c r="E82" s="173">
        <v>0</v>
      </c>
      <c r="F82" s="173">
        <v>0</v>
      </c>
      <c r="G82" s="173">
        <v>0</v>
      </c>
      <c r="H82" s="173">
        <v>0</v>
      </c>
      <c r="I82" s="173">
        <v>0</v>
      </c>
      <c r="J82" s="173">
        <v>0</v>
      </c>
    </row>
    <row r="83">
      <c r="A83" s="88" t="s">
        <v>379</v>
      </c>
      <c r="B83" s="8">
        <v>2117</v>
      </c>
      <c r="C83" s="173">
        <v>0</v>
      </c>
      <c r="D83" s="173">
        <v>0</v>
      </c>
      <c r="E83" s="173">
        <v>0</v>
      </c>
      <c r="F83" s="173">
        <v>0</v>
      </c>
      <c r="G83" s="173">
        <v>0</v>
      </c>
      <c r="H83" s="173">
        <v>0</v>
      </c>
      <c r="I83" s="173">
        <v>0</v>
      </c>
      <c r="J83" s="173">
        <v>0</v>
      </c>
    </row>
    <row r="84" ht="37.5">
      <c r="A84" s="87" t="s">
        <v>354</v>
      </c>
      <c r="B84" s="8">
        <v>2120</v>
      </c>
      <c r="C84" s="175">
        <v>1606</v>
      </c>
      <c r="D84" s="175">
        <v>2140</v>
      </c>
      <c r="E84" s="175">
        <v>1300</v>
      </c>
      <c r="F84" s="175">
        <v>1700</v>
      </c>
      <c r="G84" s="173">
        <v>0</v>
      </c>
      <c r="H84" s="173">
        <v>0</v>
      </c>
      <c r="I84" s="173">
        <v>0</v>
      </c>
      <c r="J84" s="173">
        <v>0</v>
      </c>
    </row>
    <row r="85" ht="37.5">
      <c r="A85" s="87" t="s">
        <v>358</v>
      </c>
      <c r="B85" s="8">
        <v>2130</v>
      </c>
      <c r="C85" s="175">
        <v>965</v>
      </c>
      <c r="D85" s="175">
        <v>960</v>
      </c>
      <c r="E85" s="175">
        <v>960</v>
      </c>
      <c r="F85" s="175">
        <v>980</v>
      </c>
      <c r="G85" s="173">
        <v>0</v>
      </c>
      <c r="H85" s="173">
        <v>0</v>
      </c>
      <c r="I85" s="173">
        <v>0</v>
      </c>
      <c r="J85" s="173">
        <v>0</v>
      </c>
    </row>
    <row r="86" ht="75">
      <c r="A86" s="88" t="s">
        <v>462</v>
      </c>
      <c r="B86" s="8">
        <v>2131</v>
      </c>
      <c r="C86" s="173">
        <v>0</v>
      </c>
      <c r="D86" s="173">
        <v>0</v>
      </c>
      <c r="E86" s="173">
        <v>0</v>
      </c>
      <c r="F86" s="173">
        <v>0</v>
      </c>
      <c r="G86" s="173">
        <v>0</v>
      </c>
      <c r="H86" s="173">
        <v>0</v>
      </c>
      <c r="I86" s="173">
        <v>0</v>
      </c>
      <c r="J86" s="173">
        <v>0</v>
      </c>
    </row>
    <row r="87" ht="37.5">
      <c r="A87" s="88" t="s">
        <v>359</v>
      </c>
      <c r="B87" s="8">
        <v>2133</v>
      </c>
      <c r="C87" s="173">
        <v>965</v>
      </c>
      <c r="D87" s="173">
        <v>960</v>
      </c>
      <c r="E87" s="173">
        <v>960</v>
      </c>
      <c r="F87" s="173">
        <v>980</v>
      </c>
      <c r="G87" s="173">
        <v>0</v>
      </c>
      <c r="H87" s="173">
        <v>0</v>
      </c>
      <c r="I87" s="173">
        <v>0</v>
      </c>
      <c r="J87" s="173">
        <v>0</v>
      </c>
    </row>
    <row r="88" ht="25.5" customHeight="1">
      <c r="A88" s="87" t="s">
        <v>355</v>
      </c>
      <c r="B88" s="8">
        <v>2200</v>
      </c>
      <c r="C88" s="175">
        <v>3975</v>
      </c>
      <c r="D88" s="175">
        <v>4201</v>
      </c>
      <c r="E88" s="175">
        <v>3344</v>
      </c>
      <c r="F88" s="175">
        <v>3773</v>
      </c>
      <c r="G88" s="173">
        <v>0</v>
      </c>
      <c r="H88" s="173">
        <v>0</v>
      </c>
      <c r="I88" s="173">
        <v>0</v>
      </c>
      <c r="J88" s="173">
        <v>0</v>
      </c>
    </row>
    <row r="89" ht="24.95" customHeight="1">
      <c r="A89" s="195" t="s">
        <v>150</v>
      </c>
      <c r="B89" s="214"/>
      <c r="C89" s="195"/>
      <c r="D89" s="195"/>
      <c r="E89" s="195"/>
      <c r="F89" s="195"/>
      <c r="G89" s="195"/>
      <c r="H89" s="195"/>
      <c r="I89" s="195"/>
      <c r="J89" s="195"/>
    </row>
    <row r="90" ht="20.1" customHeight="1">
      <c r="A90" s="114" t="s">
        <v>284</v>
      </c>
      <c r="B90" s="10">
        <v>3405</v>
      </c>
      <c r="C90" s="175">
        <v>679</v>
      </c>
      <c r="D90" s="175">
        <v>665</v>
      </c>
      <c r="E90" s="175">
        <v>200</v>
      </c>
      <c r="F90" s="175">
        <v>332</v>
      </c>
      <c r="G90" s="13" t="s">
        <v>197</v>
      </c>
      <c r="H90" s="13" t="s">
        <v>197</v>
      </c>
      <c r="I90" s="13" t="s">
        <v>197</v>
      </c>
      <c r="J90" s="13" t="s">
        <v>197</v>
      </c>
    </row>
    <row r="91" ht="20.1" customHeight="1">
      <c r="A91" s="88" t="s">
        <v>350</v>
      </c>
      <c r="B91" s="115">
        <v>3040</v>
      </c>
      <c r="C91" s="173">
        <v>0</v>
      </c>
      <c r="D91" s="173">
        <v>0</v>
      </c>
      <c r="E91" s="173">
        <v>0</v>
      </c>
      <c r="F91" s="173">
        <v>0</v>
      </c>
      <c r="G91" s="111">
        <v>0</v>
      </c>
      <c r="H91" s="111">
        <v>0</v>
      </c>
      <c r="I91" s="111">
        <v>0</v>
      </c>
      <c r="J91" s="111">
        <v>0</v>
      </c>
    </row>
    <row r="92" ht="20.1" customHeight="1">
      <c r="A92" s="88" t="s">
        <v>285</v>
      </c>
      <c r="B92" s="115">
        <v>3195</v>
      </c>
      <c r="C92" s="173">
        <v>-460</v>
      </c>
      <c r="D92" s="173">
        <v>187</v>
      </c>
      <c r="E92" s="173">
        <v>188</v>
      </c>
      <c r="F92" s="173">
        <v>264</v>
      </c>
      <c r="G92" s="13" t="s">
        <v>197</v>
      </c>
      <c r="H92" s="13" t="s">
        <v>197</v>
      </c>
      <c r="I92" s="13" t="s">
        <v>197</v>
      </c>
      <c r="J92" s="13" t="s">
        <v>197</v>
      </c>
    </row>
    <row r="93" ht="20.1" customHeight="1">
      <c r="A93" s="88" t="s">
        <v>154</v>
      </c>
      <c r="B93" s="115">
        <v>3295</v>
      </c>
      <c r="C93" s="173">
        <v>-46</v>
      </c>
      <c r="D93" s="173">
        <v>-56</v>
      </c>
      <c r="E93" s="173">
        <v>-56</v>
      </c>
      <c r="F93" s="173">
        <v>-56</v>
      </c>
      <c r="G93" s="13" t="s">
        <v>197</v>
      </c>
      <c r="H93" s="13" t="s">
        <v>197</v>
      </c>
      <c r="I93" s="13" t="s">
        <v>197</v>
      </c>
      <c r="J93" s="13" t="s">
        <v>197</v>
      </c>
    </row>
    <row r="94" ht="20.1" customHeight="1">
      <c r="A94" s="88" t="s">
        <v>286</v>
      </c>
      <c r="B94" s="10">
        <v>3395</v>
      </c>
      <c r="C94" s="173">
        <v>0</v>
      </c>
      <c r="D94" s="173">
        <v>0</v>
      </c>
      <c r="E94" s="173">
        <v>0</v>
      </c>
      <c r="F94" s="173">
        <v>0</v>
      </c>
      <c r="G94" s="13" t="s">
        <v>197</v>
      </c>
      <c r="H94" s="13" t="s">
        <v>197</v>
      </c>
      <c r="I94" s="13" t="s">
        <v>197</v>
      </c>
      <c r="J94" s="13" t="s">
        <v>197</v>
      </c>
    </row>
    <row r="95" ht="20.1" customHeight="1">
      <c r="A95" s="88" t="s">
        <v>159</v>
      </c>
      <c r="B95" s="10">
        <v>3410</v>
      </c>
      <c r="C95" s="173">
        <v>0</v>
      </c>
      <c r="D95" s="173">
        <v>0</v>
      </c>
      <c r="E95" s="173">
        <v>0</v>
      </c>
      <c r="F95" s="173">
        <v>0</v>
      </c>
      <c r="G95" s="13" t="s">
        <v>197</v>
      </c>
      <c r="H95" s="13" t="s">
        <v>197</v>
      </c>
      <c r="I95" s="13" t="s">
        <v>197</v>
      </c>
      <c r="J95" s="13" t="s">
        <v>197</v>
      </c>
    </row>
    <row r="96" ht="20.1" customHeight="1">
      <c r="A96" s="116" t="s">
        <v>287</v>
      </c>
      <c r="B96" s="10">
        <v>3415</v>
      </c>
      <c r="C96" s="174">
        <f>SUM(C90,C92:C95)</f>
        <v>0</v>
      </c>
      <c r="D96" s="174">
        <f>SUM(D90,D92:D95)</f>
        <v>0</v>
      </c>
      <c r="E96" s="174">
        <f>SUM(E90,E92:E95)</f>
        <v>0</v>
      </c>
      <c r="F96" s="174">
        <f>SUM(F90,F92:F95)</f>
        <v>0</v>
      </c>
      <c r="G96" s="13" t="s">
        <v>197</v>
      </c>
      <c r="H96" s="13" t="s">
        <v>197</v>
      </c>
      <c r="I96" s="13" t="s">
        <v>197</v>
      </c>
      <c r="J96" s="13" t="s">
        <v>197</v>
      </c>
    </row>
    <row r="97" ht="24.95" customHeight="1">
      <c r="A97" s="192" t="s">
        <v>189</v>
      </c>
      <c r="B97" s="193"/>
      <c r="C97" s="193"/>
      <c r="D97" s="193"/>
      <c r="E97" s="193"/>
      <c r="F97" s="193"/>
      <c r="G97" s="193"/>
      <c r="H97" s="193"/>
      <c r="I97" s="193"/>
      <c r="J97" s="194"/>
    </row>
    <row r="98" ht="20.1" customHeight="1">
      <c r="A98" s="88" t="s">
        <v>188</v>
      </c>
      <c r="B98" s="10">
        <v>4000</v>
      </c>
      <c r="C98" s="111">
        <v>38</v>
      </c>
      <c r="D98" s="111">
        <v>47</v>
      </c>
      <c r="E98" s="111">
        <v>47</v>
      </c>
      <c r="F98" s="111">
        <v>47</v>
      </c>
      <c r="G98" s="111">
        <v>0</v>
      </c>
      <c r="H98" s="111">
        <v>0</v>
      </c>
      <c r="I98" s="111">
        <v>0</v>
      </c>
      <c r="J98" s="111">
        <v>0</v>
      </c>
    </row>
    <row r="99" ht="24.95" customHeight="1">
      <c r="A99" s="198" t="s">
        <v>192</v>
      </c>
      <c r="B99" s="198"/>
      <c r="C99" s="198"/>
      <c r="D99" s="198"/>
      <c r="E99" s="198"/>
      <c r="F99" s="198"/>
      <c r="G99" s="198"/>
      <c r="H99" s="198"/>
      <c r="I99" s="198"/>
      <c r="J99" s="198"/>
    </row>
    <row r="100" ht="19.5" customHeight="1">
      <c r="A100" s="117" t="s">
        <v>288</v>
      </c>
      <c r="B100" s="118">
        <v>5040</v>
      </c>
      <c r="C100" s="176" t="e">
        <f>(C72/C51)*100</f>
        <v>#DIV/0!</v>
      </c>
      <c r="D100" s="176" t="e">
        <f>(D72/D51)*100</f>
        <v>#DIV/0!</v>
      </c>
      <c r="E100" s="176" t="e">
        <f>(E72/E51)*100</f>
        <v>#DIV/0!</v>
      </c>
      <c r="F100" s="176" t="e">
        <f>(F72/F51)*100</f>
        <v>#DIV/0!</v>
      </c>
      <c r="G100" s="176" t="e">
        <f>(G72/G51)*100</f>
        <v>#DIV/0!</v>
      </c>
      <c r="H100" s="176" t="e">
        <f>(H72/H51)*100</f>
        <v>#DIV/0!</v>
      </c>
      <c r="I100" s="176" t="e">
        <f>(I72/I51)*100</f>
        <v>#DIV/0!</v>
      </c>
      <c r="J100" s="176" t="e">
        <f>(J72/J51)*100</f>
        <v>#DIV/0!</v>
      </c>
    </row>
    <row r="101" ht="20.1" customHeight="1">
      <c r="A101" s="117" t="s">
        <v>289</v>
      </c>
      <c r="B101" s="118">
        <v>5020</v>
      </c>
      <c r="C101" s="177" t="e">
        <f>(C72/C112)*100</f>
        <v>#DIV/0!</v>
      </c>
      <c r="D101" s="178" t="e">
        <f>(D72/D112)*100</f>
        <v>#DIV/0!</v>
      </c>
      <c r="E101" s="178" t="e">
        <f>(E72/E112)*100</f>
        <v>#DIV/0!</v>
      </c>
      <c r="F101" s="178" t="e">
        <f>(F72/F112)*100</f>
        <v>#DIV/0!</v>
      </c>
      <c r="G101" s="13" t="s">
        <v>197</v>
      </c>
      <c r="H101" s="13" t="s">
        <v>197</v>
      </c>
      <c r="I101" s="13" t="s">
        <v>197</v>
      </c>
      <c r="J101" s="13" t="s">
        <v>197</v>
      </c>
    </row>
    <row r="102" ht="20.1" customHeight="1">
      <c r="A102" s="88" t="s">
        <v>290</v>
      </c>
      <c r="B102" s="7">
        <v>5030</v>
      </c>
      <c r="C102" s="179" t="e">
        <f>(C72/C118)*100</f>
        <v>#DIV/0!</v>
      </c>
      <c r="D102" s="179" t="e">
        <f>(D72/D118)*100</f>
        <v>#DIV/0!</v>
      </c>
      <c r="E102" s="179" t="e">
        <f>(E72/E118)*100</f>
        <v>#DIV/0!</v>
      </c>
      <c r="F102" s="179" t="e">
        <f>(F72/F118)*100</f>
        <v>#DIV/0!</v>
      </c>
      <c r="G102" s="13" t="s">
        <v>197</v>
      </c>
      <c r="H102" s="13" t="s">
        <v>197</v>
      </c>
      <c r="I102" s="13" t="s">
        <v>197</v>
      </c>
      <c r="J102" s="13" t="s">
        <v>197</v>
      </c>
    </row>
    <row r="103" ht="20.1" customHeight="1">
      <c r="A103" s="119" t="s">
        <v>201</v>
      </c>
      <c r="B103" s="120">
        <v>5110</v>
      </c>
      <c r="C103" s="178" t="e">
        <f>C118/C115</f>
        <v>#DIV/0!</v>
      </c>
      <c r="D103" s="178" t="e">
        <f>D118/D115</f>
        <v>#DIV/0!</v>
      </c>
      <c r="E103" s="178" t="e">
        <f>E118/E115</f>
        <v>#DIV/0!</v>
      </c>
      <c r="F103" s="178" t="e">
        <f>F118/F115</f>
        <v>#DIV/0!</v>
      </c>
      <c r="G103" s="13" t="s">
        <v>197</v>
      </c>
      <c r="H103" s="13" t="s">
        <v>197</v>
      </c>
      <c r="I103" s="13" t="s">
        <v>197</v>
      </c>
      <c r="J103" s="13" t="s">
        <v>197</v>
      </c>
    </row>
    <row r="104" ht="20.1" customHeight="1">
      <c r="A104" s="119" t="s">
        <v>291</v>
      </c>
      <c r="B104" s="120">
        <v>5220</v>
      </c>
      <c r="C104" s="178" t="e">
        <f>C109/C108</f>
        <v>#DIV/0!</v>
      </c>
      <c r="D104" s="178" t="e">
        <f>D109/D108</f>
        <v>#DIV/0!</v>
      </c>
      <c r="E104" s="178" t="e">
        <f>E109/E108</f>
        <v>#DIV/0!</v>
      </c>
      <c r="F104" s="178" t="e">
        <f>F109/F108</f>
        <v>#DIV/0!</v>
      </c>
      <c r="G104" s="13" t="s">
        <v>197</v>
      </c>
      <c r="H104" s="13" t="s">
        <v>197</v>
      </c>
      <c r="I104" s="13" t="s">
        <v>197</v>
      </c>
      <c r="J104" s="13" t="s">
        <v>197</v>
      </c>
    </row>
    <row r="105" ht="24.95" customHeight="1">
      <c r="A105" s="195" t="s">
        <v>191</v>
      </c>
      <c r="B105" s="195"/>
      <c r="C105" s="195"/>
      <c r="D105" s="195"/>
      <c r="E105" s="195"/>
      <c r="F105" s="195"/>
      <c r="G105" s="195"/>
      <c r="H105" s="195"/>
      <c r="I105" s="195"/>
      <c r="J105" s="195"/>
    </row>
    <row r="106" ht="20.1" customHeight="1">
      <c r="A106" s="117" t="s">
        <v>292</v>
      </c>
      <c r="B106" s="118">
        <v>6000</v>
      </c>
      <c r="C106" s="173">
        <v>0</v>
      </c>
      <c r="D106" s="173">
        <v>0</v>
      </c>
      <c r="E106" s="173">
        <v>0</v>
      </c>
      <c r="F106" s="173">
        <v>0</v>
      </c>
      <c r="G106" s="13" t="s">
        <v>197</v>
      </c>
      <c r="H106" s="13" t="s">
        <v>197</v>
      </c>
      <c r="I106" s="13" t="s">
        <v>197</v>
      </c>
      <c r="J106" s="13" t="s">
        <v>197</v>
      </c>
    </row>
    <row r="107" ht="20.1" customHeight="1">
      <c r="A107" s="117" t="s">
        <v>380</v>
      </c>
      <c r="B107" s="118">
        <v>6001</v>
      </c>
      <c r="C107" s="180">
        <f>C108-C109</f>
        <v>0</v>
      </c>
      <c r="D107" s="180">
        <f>D108-D109</f>
        <v>0</v>
      </c>
      <c r="E107" s="180">
        <f>E108-E109</f>
        <v>0</v>
      </c>
      <c r="F107" s="180">
        <f>F108-F109</f>
        <v>0</v>
      </c>
      <c r="G107" s="13" t="s">
        <v>197</v>
      </c>
      <c r="H107" s="13" t="s">
        <v>197</v>
      </c>
      <c r="I107" s="13" t="s">
        <v>197</v>
      </c>
      <c r="J107" s="13" t="s">
        <v>197</v>
      </c>
    </row>
    <row r="108" ht="20.1" customHeight="1">
      <c r="A108" s="117" t="s">
        <v>293</v>
      </c>
      <c r="B108" s="118">
        <v>6002</v>
      </c>
      <c r="C108" s="173">
        <v>0</v>
      </c>
      <c r="D108" s="173">
        <v>0</v>
      </c>
      <c r="E108" s="173">
        <v>0</v>
      </c>
      <c r="F108" s="173">
        <v>0</v>
      </c>
      <c r="G108" s="13" t="s">
        <v>197</v>
      </c>
      <c r="H108" s="13" t="s">
        <v>197</v>
      </c>
      <c r="I108" s="13" t="s">
        <v>197</v>
      </c>
      <c r="J108" s="13" t="s">
        <v>197</v>
      </c>
    </row>
    <row r="109" ht="20.1" customHeight="1">
      <c r="A109" s="117" t="s">
        <v>294</v>
      </c>
      <c r="B109" s="118">
        <v>6003</v>
      </c>
      <c r="C109" s="173">
        <v>0</v>
      </c>
      <c r="D109" s="173">
        <v>0</v>
      </c>
      <c r="E109" s="173">
        <v>0</v>
      </c>
      <c r="F109" s="173">
        <v>0</v>
      </c>
      <c r="G109" s="13" t="s">
        <v>197</v>
      </c>
      <c r="H109" s="13" t="s">
        <v>197</v>
      </c>
      <c r="I109" s="13" t="s">
        <v>197</v>
      </c>
      <c r="J109" s="13" t="s">
        <v>197</v>
      </c>
    </row>
    <row r="110" ht="20.1" customHeight="1">
      <c r="A110" s="88" t="s">
        <v>295</v>
      </c>
      <c r="B110" s="7">
        <v>6010</v>
      </c>
      <c r="C110" s="173">
        <v>0</v>
      </c>
      <c r="D110" s="173">
        <v>0</v>
      </c>
      <c r="E110" s="173">
        <v>0</v>
      </c>
      <c r="F110" s="173">
        <v>0</v>
      </c>
      <c r="G110" s="13" t="s">
        <v>197</v>
      </c>
      <c r="H110" s="13" t="s">
        <v>197</v>
      </c>
      <c r="I110" s="13" t="s">
        <v>197</v>
      </c>
      <c r="J110" s="13" t="s">
        <v>197</v>
      </c>
    </row>
    <row r="111" ht="20.1" customHeight="1">
      <c r="A111" s="88" t="s">
        <v>381</v>
      </c>
      <c r="B111" s="7">
        <v>6011</v>
      </c>
      <c r="C111" s="173">
        <v>0</v>
      </c>
      <c r="D111" s="173">
        <v>0</v>
      </c>
      <c r="E111" s="173">
        <v>0</v>
      </c>
      <c r="F111" s="173">
        <v>0</v>
      </c>
      <c r="G111" s="13" t="s">
        <v>197</v>
      </c>
      <c r="H111" s="13" t="s">
        <v>197</v>
      </c>
      <c r="I111" s="13" t="s">
        <v>197</v>
      </c>
      <c r="J111" s="13" t="s">
        <v>197</v>
      </c>
    </row>
    <row r="112" s="6" customFormat="1" ht="20.1" customHeight="1">
      <c r="A112" s="87" t="s">
        <v>228</v>
      </c>
      <c r="B112" s="7">
        <v>6020</v>
      </c>
      <c r="C112" s="173">
        <v>0</v>
      </c>
      <c r="D112" s="173">
        <v>0</v>
      </c>
      <c r="E112" s="173">
        <v>0</v>
      </c>
      <c r="F112" s="173">
        <v>0</v>
      </c>
      <c r="G112" s="13" t="s">
        <v>197</v>
      </c>
      <c r="H112" s="13" t="s">
        <v>197</v>
      </c>
      <c r="I112" s="13" t="s">
        <v>197</v>
      </c>
      <c r="J112" s="13" t="s">
        <v>197</v>
      </c>
    </row>
    <row r="113" ht="20.1" customHeight="1">
      <c r="A113" s="88" t="s">
        <v>160</v>
      </c>
      <c r="B113" s="7">
        <v>6030</v>
      </c>
      <c r="C113" s="173">
        <v>0</v>
      </c>
      <c r="D113" s="173">
        <v>0</v>
      </c>
      <c r="E113" s="173">
        <v>0</v>
      </c>
      <c r="F113" s="173">
        <v>0</v>
      </c>
      <c r="G113" s="13" t="s">
        <v>197</v>
      </c>
      <c r="H113" s="13" t="s">
        <v>197</v>
      </c>
      <c r="I113" s="13" t="s">
        <v>197</v>
      </c>
      <c r="J113" s="13" t="s">
        <v>197</v>
      </c>
    </row>
    <row r="114" ht="20.1" customHeight="1">
      <c r="A114" s="88" t="s">
        <v>161</v>
      </c>
      <c r="B114" s="7">
        <v>6040</v>
      </c>
      <c r="C114" s="173">
        <v>0</v>
      </c>
      <c r="D114" s="173">
        <v>0</v>
      </c>
      <c r="E114" s="173">
        <v>0</v>
      </c>
      <c r="F114" s="173">
        <v>0</v>
      </c>
      <c r="G114" s="13" t="s">
        <v>197</v>
      </c>
      <c r="H114" s="13" t="s">
        <v>197</v>
      </c>
      <c r="I114" s="13" t="s">
        <v>197</v>
      </c>
      <c r="J114" s="13" t="s">
        <v>197</v>
      </c>
    </row>
    <row r="115" s="6" customFormat="1" ht="20.1" customHeight="1">
      <c r="A115" s="87" t="s">
        <v>227</v>
      </c>
      <c r="B115" s="7">
        <v>6050</v>
      </c>
      <c r="C115" s="181">
        <f>SUM(C113:C114)</f>
        <v>0</v>
      </c>
      <c r="D115" s="181">
        <f>SUM(D113:D114)</f>
        <v>0</v>
      </c>
      <c r="E115" s="181">
        <f>SUM(E113:E114)</f>
        <v>0</v>
      </c>
      <c r="F115" s="181">
        <f>SUM(F113:F114)</f>
        <v>0</v>
      </c>
      <c r="G115" s="13" t="s">
        <v>197</v>
      </c>
      <c r="H115" s="13" t="s">
        <v>197</v>
      </c>
      <c r="I115" s="13" t="s">
        <v>197</v>
      </c>
      <c r="J115" s="13" t="s">
        <v>197</v>
      </c>
    </row>
    <row r="116" ht="20.1" customHeight="1">
      <c r="A116" s="88" t="s">
        <v>382</v>
      </c>
      <c r="B116" s="7">
        <v>6060</v>
      </c>
      <c r="C116" s="173">
        <v>0</v>
      </c>
      <c r="D116" s="173">
        <v>0</v>
      </c>
      <c r="E116" s="173">
        <v>0</v>
      </c>
      <c r="F116" s="173">
        <v>0</v>
      </c>
      <c r="G116" s="111"/>
      <c r="H116" s="111"/>
      <c r="I116" s="111"/>
      <c r="J116" s="111"/>
    </row>
    <row r="117" ht="20.1" customHeight="1">
      <c r="A117" s="88" t="s">
        <v>383</v>
      </c>
      <c r="B117" s="7">
        <v>6070</v>
      </c>
      <c r="C117" s="173">
        <v>0</v>
      </c>
      <c r="D117" s="173">
        <v>0</v>
      </c>
      <c r="E117" s="173">
        <v>0</v>
      </c>
      <c r="F117" s="173">
        <v>0</v>
      </c>
      <c r="G117" s="13" t="s">
        <v>197</v>
      </c>
      <c r="H117" s="13" t="s">
        <v>197</v>
      </c>
      <c r="I117" s="13" t="s">
        <v>197</v>
      </c>
      <c r="J117" s="13" t="s">
        <v>197</v>
      </c>
    </row>
    <row r="118" s="6" customFormat="1" ht="20.1" customHeight="1">
      <c r="A118" s="87" t="s">
        <v>148</v>
      </c>
      <c r="B118" s="7">
        <v>6080</v>
      </c>
      <c r="C118" s="173">
        <v>0</v>
      </c>
      <c r="D118" s="173">
        <v>0</v>
      </c>
      <c r="E118" s="173">
        <v>0</v>
      </c>
      <c r="F118" s="173">
        <v>0</v>
      </c>
      <c r="G118" s="13" t="s">
        <v>197</v>
      </c>
      <c r="H118" s="13" t="s">
        <v>197</v>
      </c>
      <c r="I118" s="13" t="s">
        <v>197</v>
      </c>
      <c r="J118" s="13" t="s">
        <v>197</v>
      </c>
    </row>
    <row r="119" s="6" customFormat="1" ht="20.1" customHeight="1">
      <c r="A119" s="195" t="s">
        <v>296</v>
      </c>
      <c r="B119" s="195"/>
      <c r="C119" s="195"/>
      <c r="D119" s="195"/>
      <c r="E119" s="195"/>
      <c r="F119" s="195"/>
      <c r="G119" s="195"/>
      <c r="H119" s="195"/>
      <c r="I119" s="195"/>
      <c r="J119" s="195"/>
    </row>
    <row r="120" s="6" customFormat="1" ht="20.1" customHeight="1">
      <c r="A120" s="114" t="s">
        <v>351</v>
      </c>
      <c r="B120" s="121" t="s">
        <v>297</v>
      </c>
      <c r="C120" s="174">
        <f>SUM(C121:C123)</f>
        <v>0</v>
      </c>
      <c r="D120" s="174">
        <f>SUM(D121:D123)</f>
        <v>0</v>
      </c>
      <c r="E120" s="174">
        <f>SUM(E121:E123)</f>
        <v>0</v>
      </c>
      <c r="F120" s="174">
        <f>SUM(F121:F123)</f>
        <v>0</v>
      </c>
      <c r="G120" s="174">
        <f>SUM(G121:G123)</f>
        <v>0</v>
      </c>
      <c r="H120" s="174">
        <f>SUM(H121:H123)</f>
        <v>0</v>
      </c>
      <c r="I120" s="174">
        <f>SUM(I121:I123)</f>
        <v>0</v>
      </c>
      <c r="J120" s="174">
        <f>SUM(J121:J123)</f>
        <v>0</v>
      </c>
    </row>
    <row r="121" s="6" customFormat="1" ht="20.1" customHeight="1">
      <c r="A121" s="88" t="s">
        <v>384</v>
      </c>
      <c r="B121" s="122" t="s">
        <v>298</v>
      </c>
      <c r="C121" s="173">
        <v>0</v>
      </c>
      <c r="D121" s="173">
        <v>0</v>
      </c>
      <c r="E121" s="173">
        <v>0</v>
      </c>
      <c r="F121" s="182">
        <v>0</v>
      </c>
      <c r="G121" s="173">
        <v>0</v>
      </c>
      <c r="H121" s="173">
        <v>0</v>
      </c>
      <c r="I121" s="173">
        <v>0</v>
      </c>
      <c r="J121" s="173">
        <v>0</v>
      </c>
    </row>
    <row r="122" s="6" customFormat="1" ht="20.1" customHeight="1">
      <c r="A122" s="88" t="s">
        <v>385</v>
      </c>
      <c r="B122" s="122" t="s">
        <v>299</v>
      </c>
      <c r="C122" s="173">
        <v>0</v>
      </c>
      <c r="D122" s="173">
        <v>0</v>
      </c>
      <c r="E122" s="173">
        <v>0</v>
      </c>
      <c r="F122" s="182">
        <v>0</v>
      </c>
      <c r="G122" s="173">
        <v>0</v>
      </c>
      <c r="H122" s="173">
        <v>0</v>
      </c>
      <c r="I122" s="173">
        <v>0</v>
      </c>
      <c r="J122" s="173">
        <v>0</v>
      </c>
    </row>
    <row r="123" s="6" customFormat="1" ht="20.1" customHeight="1">
      <c r="A123" s="88" t="s">
        <v>386</v>
      </c>
      <c r="B123" s="122" t="s">
        <v>300</v>
      </c>
      <c r="C123" s="173">
        <v>0</v>
      </c>
      <c r="D123" s="173">
        <v>0</v>
      </c>
      <c r="E123" s="173">
        <v>0</v>
      </c>
      <c r="F123" s="182">
        <v>0</v>
      </c>
      <c r="G123" s="173">
        <v>0</v>
      </c>
      <c r="H123" s="173">
        <v>0</v>
      </c>
      <c r="I123" s="173">
        <v>0</v>
      </c>
      <c r="J123" s="173">
        <v>0</v>
      </c>
    </row>
    <row r="124" s="6" customFormat="1" ht="20.1" customHeight="1">
      <c r="A124" s="87" t="s">
        <v>352</v>
      </c>
      <c r="B124" s="122" t="s">
        <v>301</v>
      </c>
      <c r="C124" s="174">
        <f>SUM(C125:C127)</f>
        <v>0</v>
      </c>
      <c r="D124" s="174">
        <f>SUM(D125:D127)</f>
        <v>0</v>
      </c>
      <c r="E124" s="174">
        <f>SUM(E125:E127)</f>
        <v>0</v>
      </c>
      <c r="F124" s="174">
        <f>SUM(F125:F127)</f>
        <v>0</v>
      </c>
      <c r="G124" s="174">
        <f>SUM(G125:G127)</f>
        <v>0</v>
      </c>
      <c r="H124" s="174">
        <f>SUM(H125:H127)</f>
        <v>0</v>
      </c>
      <c r="I124" s="174">
        <f>SUM(I125:I127)</f>
        <v>0</v>
      </c>
      <c r="J124" s="174">
        <f>SUM(J125:J127)</f>
        <v>0</v>
      </c>
    </row>
    <row r="125" s="6" customFormat="1" ht="20.1" customHeight="1">
      <c r="A125" s="88" t="s">
        <v>384</v>
      </c>
      <c r="B125" s="122" t="s">
        <v>302</v>
      </c>
      <c r="C125" s="173">
        <v>0</v>
      </c>
      <c r="D125" s="173">
        <v>0</v>
      </c>
      <c r="E125" s="173">
        <v>0</v>
      </c>
      <c r="F125" s="182">
        <v>0</v>
      </c>
      <c r="G125" s="173">
        <v>0</v>
      </c>
      <c r="H125" s="173">
        <v>0</v>
      </c>
      <c r="I125" s="173">
        <v>0</v>
      </c>
      <c r="J125" s="173">
        <v>0</v>
      </c>
    </row>
    <row r="126" s="6" customFormat="1" ht="19.5" customHeight="1">
      <c r="A126" s="88" t="s">
        <v>385</v>
      </c>
      <c r="B126" s="122" t="s">
        <v>303</v>
      </c>
      <c r="C126" s="173">
        <v>0</v>
      </c>
      <c r="D126" s="173">
        <v>0</v>
      </c>
      <c r="E126" s="173">
        <v>0</v>
      </c>
      <c r="F126" s="182">
        <v>0</v>
      </c>
      <c r="G126" s="173">
        <v>0</v>
      </c>
      <c r="H126" s="173">
        <v>0</v>
      </c>
      <c r="I126" s="173">
        <v>0</v>
      </c>
      <c r="J126" s="173">
        <v>0</v>
      </c>
    </row>
    <row r="127" ht="19.5" customHeight="1">
      <c r="A127" s="119" t="s">
        <v>386</v>
      </c>
      <c r="B127" s="123" t="s">
        <v>304</v>
      </c>
      <c r="C127" s="173">
        <v>168</v>
      </c>
      <c r="D127" s="173">
        <v>3168</v>
      </c>
      <c r="E127" s="173">
        <v>0</v>
      </c>
      <c r="F127" s="182">
        <v>168</v>
      </c>
      <c r="G127" s="173">
        <v>0</v>
      </c>
      <c r="H127" s="173">
        <v>0</v>
      </c>
      <c r="I127" s="173">
        <v>0</v>
      </c>
      <c r="J127" s="173">
        <v>0</v>
      </c>
    </row>
    <row r="128">
      <c r="A128" s="195" t="s">
        <v>305</v>
      </c>
      <c r="B128" s="195"/>
      <c r="C128" s="195"/>
      <c r="D128" s="195"/>
      <c r="E128" s="195"/>
      <c r="F128" s="195"/>
      <c r="G128" s="195"/>
      <c r="H128" s="195"/>
      <c r="I128" s="195"/>
      <c r="J128" s="195"/>
    </row>
    <row r="129" s="27" customFormat="1" ht="56.25">
      <c r="A129" s="87" t="s">
        <v>485</v>
      </c>
      <c r="B129" s="122" t="s">
        <v>306</v>
      </c>
      <c r="C129" s="182">
        <f>SUM(C130:C134)</f>
        <v>0</v>
      </c>
      <c r="D129" s="182">
        <f>SUM(D130:D134)</f>
        <v>0</v>
      </c>
      <c r="E129" s="182">
        <f>SUM(E130:E134)</f>
        <v>0</v>
      </c>
      <c r="F129" s="182">
        <f>SUM(F130:F134)</f>
        <v>0</v>
      </c>
      <c r="G129" s="13" t="s">
        <v>197</v>
      </c>
      <c r="H129" s="13" t="s">
        <v>197</v>
      </c>
      <c r="I129" s="13" t="s">
        <v>197</v>
      </c>
      <c r="J129" s="13" t="s">
        <v>197</v>
      </c>
    </row>
    <row r="130" s="27" customFormat="1">
      <c r="A130" s="88" t="s">
        <v>430</v>
      </c>
      <c r="B130" s="122" t="s">
        <v>307</v>
      </c>
      <c r="C130" s="173">
        <f>'6.1. Інша інфо_1'!D13</f>
        <v>0</v>
      </c>
      <c r="D130" s="173">
        <f>'6.1. Інша інфо_1'!F13</f>
        <v>0</v>
      </c>
      <c r="E130" s="173">
        <f>'6.1. Інша інфо_1'!H13</f>
        <v>0</v>
      </c>
      <c r="F130" s="173">
        <f>'6.1. Інша інфо_1'!J13</f>
        <v>0</v>
      </c>
      <c r="G130" s="13" t="s">
        <v>197</v>
      </c>
      <c r="H130" s="13" t="s">
        <v>197</v>
      </c>
      <c r="I130" s="13" t="s">
        <v>197</v>
      </c>
      <c r="J130" s="13" t="s">
        <v>197</v>
      </c>
    </row>
    <row r="131" s="27" customFormat="1">
      <c r="A131" s="88" t="s">
        <v>438</v>
      </c>
      <c r="B131" s="122" t="s">
        <v>308</v>
      </c>
      <c r="C131" s="173">
        <f>'6.1. Інша інфо_1'!D14</f>
        <v>0</v>
      </c>
      <c r="D131" s="173">
        <f>'6.1. Інша інфо_1'!F14</f>
        <v>0</v>
      </c>
      <c r="E131" s="173">
        <f>'6.1. Інша інфо_1'!H14</f>
        <v>0</v>
      </c>
      <c r="F131" s="173">
        <f>'6.1. Інша інфо_1'!J14</f>
        <v>0</v>
      </c>
      <c r="G131" s="13" t="s">
        <v>197</v>
      </c>
      <c r="H131" s="13" t="s">
        <v>197</v>
      </c>
      <c r="I131" s="13" t="s">
        <v>197</v>
      </c>
      <c r="J131" s="13" t="s">
        <v>197</v>
      </c>
    </row>
    <row r="132" s="27" customFormat="1">
      <c r="A132" s="9" t="s">
        <v>447</v>
      </c>
      <c r="B132" s="122" t="s">
        <v>309</v>
      </c>
      <c r="C132" s="173">
        <f>'6.1. Інша інфо_1'!D15</f>
        <v>0</v>
      </c>
      <c r="D132" s="173">
        <f>'6.1. Інша інфо_1'!F15</f>
        <v>0</v>
      </c>
      <c r="E132" s="173">
        <f>'6.1. Інша інфо_1'!H15</f>
        <v>0</v>
      </c>
      <c r="F132" s="173">
        <f>'6.1. Інша інфо_1'!J15</f>
        <v>0</v>
      </c>
      <c r="G132" s="13" t="s">
        <v>197</v>
      </c>
      <c r="H132" s="13" t="s">
        <v>197</v>
      </c>
      <c r="I132" s="13" t="s">
        <v>197</v>
      </c>
      <c r="J132" s="13" t="s">
        <v>197</v>
      </c>
    </row>
    <row r="133" s="27" customFormat="1">
      <c r="A133" s="9" t="s">
        <v>233</v>
      </c>
      <c r="B133" s="122" t="s">
        <v>441</v>
      </c>
      <c r="C133" s="173">
        <f>'6.1. Інша інфо_1'!D16</f>
        <v>0</v>
      </c>
      <c r="D133" s="173">
        <f>'6.1. Інша інфо_1'!F16</f>
        <v>0</v>
      </c>
      <c r="E133" s="173">
        <f>'6.1. Інша інфо_1'!H16</f>
        <v>0</v>
      </c>
      <c r="F133" s="173">
        <f>'6.1. Інша інфо_1'!J16</f>
        <v>0</v>
      </c>
      <c r="G133" s="13" t="s">
        <v>197</v>
      </c>
      <c r="H133" s="13" t="s">
        <v>197</v>
      </c>
      <c r="I133" s="13" t="s">
        <v>197</v>
      </c>
      <c r="J133" s="13" t="s">
        <v>197</v>
      </c>
    </row>
    <row r="134" s="27" customFormat="1">
      <c r="A134" s="9" t="s">
        <v>224</v>
      </c>
      <c r="B134" s="122" t="s">
        <v>442</v>
      </c>
      <c r="C134" s="173">
        <f>'6.1. Інша інфо_1'!D17</f>
        <v>0</v>
      </c>
      <c r="D134" s="173">
        <f>'6.1. Інша інфо_1'!F17</f>
        <v>0</v>
      </c>
      <c r="E134" s="173">
        <f>'6.1. Інша інфо_1'!H17</f>
        <v>0</v>
      </c>
      <c r="F134" s="173">
        <f>'6.1. Інша інфо_1'!J17</f>
        <v>0</v>
      </c>
      <c r="G134" s="13" t="s">
        <v>197</v>
      </c>
      <c r="H134" s="13" t="s">
        <v>197</v>
      </c>
      <c r="I134" s="13" t="s">
        <v>197</v>
      </c>
      <c r="J134" s="13" t="s">
        <v>197</v>
      </c>
    </row>
    <row r="135" s="27" customFormat="1">
      <c r="A135" s="87" t="s">
        <v>5</v>
      </c>
      <c r="B135" s="122" t="s">
        <v>310</v>
      </c>
      <c r="C135" s="182">
        <f>'I. Фін результат'!C126</f>
        <v>0</v>
      </c>
      <c r="D135" s="182">
        <f>'I. Фін результат'!D126</f>
        <v>0</v>
      </c>
      <c r="E135" s="182">
        <f>'I. Фін результат'!E126</f>
        <v>0</v>
      </c>
      <c r="F135" s="182">
        <f>'I. Фін результат'!F126</f>
        <v>0</v>
      </c>
      <c r="G135" s="13" t="s">
        <v>197</v>
      </c>
      <c r="H135" s="13" t="s">
        <v>197</v>
      </c>
      <c r="I135" s="13" t="s">
        <v>197</v>
      </c>
      <c r="J135" s="13" t="s">
        <v>197</v>
      </c>
    </row>
    <row r="136" s="27" customFormat="1" ht="37.5">
      <c r="A136" s="87" t="s">
        <v>461</v>
      </c>
      <c r="B136" s="122" t="s">
        <v>311</v>
      </c>
      <c r="C136" s="173" t="e">
        <f>'6.1. Інша інфо_1'!D30</f>
        <v>#DIV/0!</v>
      </c>
      <c r="D136" s="173" t="e">
        <f>'6.1. Інша інфо_1'!F30</f>
        <v>#DIV/0!</v>
      </c>
      <c r="E136" s="173" t="e">
        <f>'6.1. Інша інфо_1'!H30</f>
        <v>#DIV/0!</v>
      </c>
      <c r="F136" s="173" t="e">
        <f>'6.1. Інша інфо_1'!J30</f>
        <v>#DIV/0!</v>
      </c>
      <c r="G136" s="13" t="s">
        <v>197</v>
      </c>
      <c r="H136" s="13" t="s">
        <v>197</v>
      </c>
      <c r="I136" s="13" t="s">
        <v>197</v>
      </c>
      <c r="J136" s="13" t="s">
        <v>197</v>
      </c>
    </row>
    <row r="137" s="27" customFormat="1">
      <c r="A137" s="88" t="s">
        <v>448</v>
      </c>
      <c r="B137" s="122" t="s">
        <v>312</v>
      </c>
      <c r="C137" s="173" t="e">
        <f>'6.1. Інша інфо_1'!D31</f>
        <v>#DIV/0!</v>
      </c>
      <c r="D137" s="173" t="e">
        <f>'6.1. Інша інфо_1'!F31</f>
        <v>#DIV/0!</v>
      </c>
      <c r="E137" s="173" t="e">
        <f>'6.1. Інша інфо_1'!H31</f>
        <v>#DIV/0!</v>
      </c>
      <c r="F137" s="173" t="e">
        <f>'6.1. Інша інфо_1'!J31</f>
        <v>#DIV/0!</v>
      </c>
      <c r="G137" s="13" t="s">
        <v>197</v>
      </c>
      <c r="H137" s="13" t="s">
        <v>197</v>
      </c>
      <c r="I137" s="13" t="s">
        <v>197</v>
      </c>
      <c r="J137" s="13" t="s">
        <v>197</v>
      </c>
    </row>
    <row r="138" s="27" customFormat="1">
      <c r="A138" s="88" t="s">
        <v>449</v>
      </c>
      <c r="B138" s="122" t="s">
        <v>313</v>
      </c>
      <c r="C138" s="173" t="e">
        <f>'6.1. Інша інфо_1'!D32</f>
        <v>#DIV/0!</v>
      </c>
      <c r="D138" s="173" t="e">
        <f>'6.1. Інша інфо_1'!F32</f>
        <v>#DIV/0!</v>
      </c>
      <c r="E138" s="173" t="e">
        <f>'6.1. Інша інфо_1'!H32</f>
        <v>#DIV/0!</v>
      </c>
      <c r="F138" s="173" t="e">
        <f>'6.1. Інша інфо_1'!J32</f>
        <v>#DIV/0!</v>
      </c>
      <c r="G138" s="13" t="s">
        <v>197</v>
      </c>
      <c r="H138" s="13" t="s">
        <v>197</v>
      </c>
      <c r="I138" s="13" t="s">
        <v>197</v>
      </c>
      <c r="J138" s="13" t="s">
        <v>197</v>
      </c>
    </row>
    <row r="139" s="27" customFormat="1">
      <c r="A139" s="9" t="s">
        <v>447</v>
      </c>
      <c r="B139" s="122" t="s">
        <v>314</v>
      </c>
      <c r="C139" s="173" t="e">
        <f>'6.1. Інша інфо_1'!D33</f>
        <v>#DIV/0!</v>
      </c>
      <c r="D139" s="173" t="e">
        <f>'6.1. Інша інфо_1'!F33</f>
        <v>#DIV/0!</v>
      </c>
      <c r="E139" s="173" t="e">
        <f>'6.1. Інша інфо_1'!H33</f>
        <v>#DIV/0!</v>
      </c>
      <c r="F139" s="173" t="e">
        <f>'6.1. Інша інфо_1'!J33</f>
        <v>#DIV/0!</v>
      </c>
      <c r="G139" s="13" t="s">
        <v>197</v>
      </c>
      <c r="H139" s="13" t="s">
        <v>197</v>
      </c>
      <c r="I139" s="13" t="s">
        <v>197</v>
      </c>
      <c r="J139" s="13" t="s">
        <v>197</v>
      </c>
    </row>
    <row r="140" s="27" customFormat="1">
      <c r="A140" s="9" t="s">
        <v>452</v>
      </c>
      <c r="B140" s="122" t="s">
        <v>439</v>
      </c>
      <c r="C140" s="173" t="e">
        <f>'6.1. Інша інфо_1'!D37</f>
        <v>#DIV/0!</v>
      </c>
      <c r="D140" s="173" t="e">
        <f>'6.1. Інша інфо_1'!F37</f>
        <v>#DIV/0!</v>
      </c>
      <c r="E140" s="173" t="e">
        <f>'6.1. Інша інфо_1'!H37</f>
        <v>#DIV/0!</v>
      </c>
      <c r="F140" s="173" t="e">
        <f>'6.1. Інша інфо_1'!J37</f>
        <v>#DIV/0!</v>
      </c>
      <c r="G140" s="13" t="s">
        <v>197</v>
      </c>
      <c r="H140" s="13" t="s">
        <v>197</v>
      </c>
      <c r="I140" s="13" t="s">
        <v>197</v>
      </c>
      <c r="J140" s="13" t="s">
        <v>197</v>
      </c>
    </row>
    <row r="141" s="27" customFormat="1">
      <c r="A141" s="9" t="s">
        <v>450</v>
      </c>
      <c r="B141" s="122" t="s">
        <v>440</v>
      </c>
      <c r="C141" s="173" t="e">
        <f>'6.1. Інша інфо_1'!D38</f>
        <v>#DIV/0!</v>
      </c>
      <c r="D141" s="173" t="e">
        <f>'6.1. Інша інфо_1'!F38</f>
        <v>#DIV/0!</v>
      </c>
      <c r="E141" s="173" t="e">
        <f>'6.1. Інша інфо_1'!H38</f>
        <v>#DIV/0!</v>
      </c>
      <c r="F141" s="173" t="e">
        <f>'6.1. Інша інфо_1'!J38</f>
        <v>#DIV/0!</v>
      </c>
      <c r="G141" s="13" t="s">
        <v>197</v>
      </c>
      <c r="H141" s="13" t="s">
        <v>197</v>
      </c>
      <c r="I141" s="13" t="s">
        <v>197</v>
      </c>
      <c r="J141" s="13" t="s">
        <v>197</v>
      </c>
    </row>
    <row r="142" s="27" customFormat="1">
      <c r="A142" s="71"/>
      <c r="C142" s="60"/>
      <c r="D142" s="72"/>
      <c r="E142" s="72"/>
      <c r="F142" s="72"/>
      <c r="G142" s="35"/>
      <c r="H142" s="35"/>
      <c r="I142" s="35"/>
      <c r="J142" s="35"/>
    </row>
    <row r="143" s="27" customFormat="1">
      <c r="A143" s="71"/>
      <c r="C143" s="60"/>
      <c r="D143" s="72"/>
      <c r="E143" s="72"/>
      <c r="F143" s="72"/>
      <c r="G143" s="35"/>
      <c r="H143" s="35"/>
      <c r="I143" s="35"/>
      <c r="J143" s="35"/>
    </row>
    <row r="144" s="27" customFormat="1">
      <c r="A144" s="62" t="s">
        <v>137</v>
      </c>
      <c r="B144" s="1"/>
      <c r="C144" s="217" t="s">
        <v>110</v>
      </c>
      <c r="D144" s="218"/>
      <c r="E144" s="218"/>
      <c r="F144" s="218"/>
      <c r="G144" s="15"/>
      <c r="H144" s="219" t="s">
        <v>496</v>
      </c>
      <c r="I144" s="219"/>
      <c r="J144" s="219"/>
    </row>
    <row r="145" s="27" customFormat="1">
      <c r="A145" s="27" t="s">
        <v>80</v>
      </c>
      <c r="B145" s="3"/>
      <c r="C145" s="215" t="s">
        <v>81</v>
      </c>
      <c r="D145" s="215"/>
      <c r="E145" s="215"/>
      <c r="F145" s="215"/>
      <c r="G145" s="29"/>
      <c r="H145" s="216" t="s">
        <v>105</v>
      </c>
      <c r="I145" s="216"/>
      <c r="J145" s="216"/>
    </row>
    <row r="146" s="27" customFormat="1">
      <c r="A146" s="55"/>
      <c r="F146" s="3"/>
      <c r="G146" s="3"/>
      <c r="H146" s="3"/>
      <c r="I146" s="3"/>
      <c r="J146" s="3"/>
    </row>
    <row r="147" s="27" customFormat="1">
      <c r="A147" s="55"/>
      <c r="F147" s="3"/>
      <c r="G147" s="3"/>
      <c r="H147" s="3"/>
      <c r="I147" s="3"/>
      <c r="J147" s="3"/>
    </row>
    <row r="148" s="27" customFormat="1">
      <c r="A148" s="55"/>
      <c r="F148" s="3"/>
      <c r="G148" s="3"/>
      <c r="H148" s="3"/>
      <c r="I148" s="3"/>
      <c r="J148" s="3"/>
    </row>
    <row r="149" s="27" customFormat="1">
      <c r="A149" s="55"/>
      <c r="F149" s="3"/>
      <c r="G149" s="3"/>
      <c r="H149" s="3"/>
      <c r="I149" s="3"/>
      <c r="J149" s="3"/>
    </row>
    <row r="150" s="27" customFormat="1">
      <c r="A150" s="55"/>
      <c r="F150" s="3"/>
      <c r="G150" s="3"/>
      <c r="H150" s="3"/>
      <c r="I150" s="3"/>
      <c r="J150" s="3"/>
    </row>
    <row r="151" s="27" customFormat="1">
      <c r="A151" s="55"/>
      <c r="F151" s="3"/>
      <c r="G151" s="3"/>
      <c r="H151" s="3"/>
      <c r="I151" s="3"/>
      <c r="J151" s="3"/>
    </row>
    <row r="152" s="27" customFormat="1">
      <c r="A152" s="55"/>
      <c r="F152" s="3"/>
      <c r="G152" s="3"/>
      <c r="H152" s="3"/>
      <c r="I152" s="3"/>
      <c r="J152" s="3"/>
    </row>
    <row r="153" s="27" customFormat="1">
      <c r="A153" s="55"/>
      <c r="F153" s="3"/>
      <c r="G153" s="3"/>
      <c r="H153" s="3"/>
      <c r="I153" s="3"/>
      <c r="J153" s="3"/>
    </row>
    <row r="154" s="27" customFormat="1">
      <c r="A154" s="55"/>
      <c r="F154" s="3"/>
      <c r="G154" s="3"/>
      <c r="H154" s="3"/>
      <c r="I154" s="3"/>
      <c r="J154" s="3"/>
    </row>
    <row r="155" s="27" customFormat="1">
      <c r="A155" s="55"/>
      <c r="F155" s="3"/>
      <c r="G155" s="3"/>
      <c r="H155" s="3"/>
      <c r="I155" s="3"/>
      <c r="J155" s="3"/>
    </row>
    <row r="156" s="27" customFormat="1">
      <c r="A156" s="55"/>
      <c r="F156" s="3"/>
      <c r="G156" s="3"/>
      <c r="H156" s="3"/>
      <c r="I156" s="3"/>
      <c r="J156" s="3"/>
    </row>
    <row r="157" s="27" customFormat="1">
      <c r="A157" s="55"/>
      <c r="F157" s="3"/>
      <c r="G157" s="3"/>
      <c r="H157" s="3"/>
      <c r="I157" s="3"/>
      <c r="J157" s="3"/>
    </row>
    <row r="158" s="27" customFormat="1">
      <c r="A158" s="55"/>
      <c r="F158" s="3"/>
      <c r="G158" s="3"/>
      <c r="H158" s="3"/>
      <c r="I158" s="3"/>
      <c r="J158" s="3"/>
    </row>
    <row r="159" s="27" customFormat="1">
      <c r="A159" s="55"/>
      <c r="F159" s="3"/>
      <c r="G159" s="3"/>
      <c r="H159" s="3"/>
      <c r="I159" s="3"/>
      <c r="J159" s="3"/>
    </row>
    <row r="160" s="27" customFormat="1">
      <c r="A160" s="55"/>
      <c r="F160" s="3"/>
      <c r="G160" s="3"/>
      <c r="H160" s="3"/>
      <c r="I160" s="3"/>
      <c r="J160" s="3"/>
    </row>
    <row r="161" s="27" customFormat="1">
      <c r="A161" s="55"/>
      <c r="F161" s="3"/>
      <c r="G161" s="3"/>
      <c r="H161" s="3"/>
      <c r="I161" s="3"/>
      <c r="J161" s="3"/>
    </row>
    <row r="162" s="27" customFormat="1">
      <c r="A162" s="55"/>
      <c r="F162" s="3"/>
      <c r="G162" s="3"/>
      <c r="H162" s="3"/>
      <c r="I162" s="3"/>
      <c r="J162" s="3"/>
    </row>
    <row r="163" s="27" customFormat="1">
      <c r="A163" s="55"/>
      <c r="F163" s="3"/>
      <c r="G163" s="3"/>
      <c r="H163" s="3"/>
      <c r="I163" s="3"/>
      <c r="J163" s="3"/>
    </row>
    <row r="164" s="27" customFormat="1">
      <c r="A164" s="55"/>
      <c r="F164" s="3"/>
      <c r="G164" s="3"/>
      <c r="H164" s="3"/>
      <c r="I164" s="3"/>
      <c r="J164" s="3"/>
    </row>
    <row r="165" s="27" customFormat="1">
      <c r="A165" s="55"/>
      <c r="F165" s="3"/>
      <c r="G165" s="3"/>
      <c r="H165" s="3"/>
      <c r="I165" s="3"/>
      <c r="J165" s="3"/>
    </row>
    <row r="166" s="27" customFormat="1">
      <c r="A166" s="55"/>
      <c r="F166" s="3"/>
      <c r="G166" s="3"/>
      <c r="H166" s="3"/>
      <c r="I166" s="3"/>
      <c r="J166" s="3"/>
    </row>
    <row r="167" s="27" customFormat="1">
      <c r="A167" s="55"/>
      <c r="F167" s="3"/>
      <c r="G167" s="3"/>
      <c r="H167" s="3"/>
      <c r="I167" s="3"/>
      <c r="J167" s="3"/>
    </row>
    <row r="168" s="27" customFormat="1">
      <c r="A168" s="55"/>
      <c r="F168" s="3"/>
      <c r="G168" s="3"/>
      <c r="H168" s="3"/>
      <c r="I168" s="3"/>
      <c r="J168" s="3"/>
    </row>
    <row r="169" s="27" customFormat="1">
      <c r="A169" s="55"/>
      <c r="F169" s="3"/>
      <c r="G169" s="3"/>
      <c r="H169" s="3"/>
      <c r="I169" s="3"/>
      <c r="J169" s="3"/>
    </row>
    <row r="170" s="27" customFormat="1">
      <c r="A170" s="55"/>
      <c r="F170" s="3"/>
      <c r="G170" s="3"/>
      <c r="H170" s="3"/>
      <c r="I170" s="3"/>
      <c r="J170" s="3"/>
    </row>
    <row r="171" s="27" customFormat="1">
      <c r="A171" s="55"/>
      <c r="F171" s="3"/>
      <c r="G171" s="3"/>
      <c r="H171" s="3"/>
      <c r="I171" s="3"/>
      <c r="J171" s="3"/>
    </row>
    <row r="172" s="27" customFormat="1">
      <c r="A172" s="55"/>
      <c r="F172" s="3"/>
      <c r="G172" s="3"/>
      <c r="H172" s="3"/>
      <c r="I172" s="3"/>
      <c r="J172" s="3"/>
    </row>
    <row r="173" s="27" customFormat="1">
      <c r="A173" s="55"/>
      <c r="F173" s="3"/>
      <c r="G173" s="3"/>
      <c r="H173" s="3"/>
      <c r="I173" s="3"/>
      <c r="J173" s="3"/>
    </row>
    <row r="174" s="27" customFormat="1">
      <c r="A174" s="55"/>
      <c r="F174" s="3"/>
      <c r="G174" s="3"/>
      <c r="H174" s="3"/>
      <c r="I174" s="3"/>
      <c r="J174" s="3"/>
    </row>
    <row r="175" s="27" customFormat="1">
      <c r="A175" s="55"/>
      <c r="F175" s="3"/>
      <c r="G175" s="3"/>
      <c r="H175" s="3"/>
      <c r="I175" s="3"/>
      <c r="J175" s="3"/>
    </row>
    <row r="176" s="27" customFormat="1">
      <c r="A176" s="55"/>
      <c r="F176" s="3"/>
      <c r="G176" s="3"/>
      <c r="H176" s="3"/>
      <c r="I176" s="3"/>
      <c r="J176" s="3"/>
    </row>
    <row r="177" s="27" customFormat="1">
      <c r="A177" s="55"/>
      <c r="F177" s="3"/>
      <c r="G177" s="3"/>
      <c r="H177" s="3"/>
      <c r="I177" s="3"/>
      <c r="J177" s="3"/>
    </row>
    <row r="178" s="27" customFormat="1">
      <c r="A178" s="55"/>
      <c r="F178" s="3"/>
      <c r="G178" s="3"/>
      <c r="H178" s="3"/>
      <c r="I178" s="3"/>
      <c r="J178" s="3"/>
    </row>
    <row r="179" s="27" customFormat="1">
      <c r="A179" s="55"/>
      <c r="F179" s="3"/>
      <c r="G179" s="3"/>
      <c r="H179" s="3"/>
      <c r="I179" s="3"/>
      <c r="J179" s="3"/>
    </row>
    <row r="180" s="27" customFormat="1">
      <c r="A180" s="55"/>
      <c r="F180" s="3"/>
      <c r="G180" s="3"/>
      <c r="H180" s="3"/>
      <c r="I180" s="3"/>
      <c r="J180" s="3"/>
    </row>
    <row r="181" s="27" customFormat="1">
      <c r="A181" s="55"/>
      <c r="F181" s="3"/>
      <c r="G181" s="3"/>
      <c r="H181" s="3"/>
      <c r="I181" s="3"/>
      <c r="J181" s="3"/>
    </row>
    <row r="182" s="27" customFormat="1">
      <c r="A182" s="55"/>
      <c r="F182" s="3"/>
      <c r="G182" s="3"/>
      <c r="H182" s="3"/>
      <c r="I182" s="3"/>
      <c r="J182" s="3"/>
    </row>
    <row r="183" s="27" customFormat="1">
      <c r="A183" s="55"/>
      <c r="F183" s="3"/>
      <c r="G183" s="3"/>
      <c r="H183" s="3"/>
      <c r="I183" s="3"/>
      <c r="J183" s="3"/>
    </row>
    <row r="184" s="27" customFormat="1">
      <c r="A184" s="55"/>
      <c r="F184" s="3"/>
      <c r="G184" s="3"/>
      <c r="H184" s="3"/>
      <c r="I184" s="3"/>
      <c r="J184" s="3"/>
    </row>
    <row r="185" s="27" customFormat="1">
      <c r="A185" s="55"/>
      <c r="F185" s="3"/>
      <c r="G185" s="3"/>
      <c r="H185" s="3"/>
      <c r="I185" s="3"/>
      <c r="J185" s="3"/>
    </row>
    <row r="186" s="27" customFormat="1">
      <c r="A186" s="55"/>
      <c r="F186" s="3"/>
      <c r="G186" s="3"/>
      <c r="H186" s="3"/>
      <c r="I186" s="3"/>
      <c r="J186" s="3"/>
    </row>
    <row r="187" s="27" customFormat="1">
      <c r="A187" s="55"/>
      <c r="F187" s="3"/>
      <c r="G187" s="3"/>
      <c r="H187" s="3"/>
      <c r="I187" s="3"/>
      <c r="J187" s="3"/>
    </row>
    <row r="188" s="27" customFormat="1">
      <c r="A188" s="55"/>
      <c r="F188" s="3"/>
      <c r="G188" s="3"/>
      <c r="H188" s="3"/>
      <c r="I188" s="3"/>
      <c r="J188" s="3"/>
    </row>
    <row r="189" s="27" customFormat="1">
      <c r="A189" s="55"/>
      <c r="F189" s="3"/>
      <c r="G189" s="3"/>
      <c r="H189" s="3"/>
      <c r="I189" s="3"/>
      <c r="J189" s="3"/>
    </row>
    <row r="190" s="27" customFormat="1">
      <c r="A190" s="55"/>
      <c r="F190" s="3"/>
      <c r="G190" s="3"/>
      <c r="H190" s="3"/>
      <c r="I190" s="3"/>
      <c r="J190" s="3"/>
    </row>
    <row r="191" s="27" customFormat="1">
      <c r="A191" s="55"/>
      <c r="F191" s="3"/>
      <c r="G191" s="3"/>
      <c r="H191" s="3"/>
      <c r="I191" s="3"/>
      <c r="J191" s="3"/>
    </row>
    <row r="192" s="27" customFormat="1">
      <c r="A192" s="55"/>
      <c r="F192" s="3"/>
      <c r="G192" s="3"/>
      <c r="H192" s="3"/>
      <c r="I192" s="3"/>
      <c r="J192" s="3"/>
    </row>
    <row r="193" s="27" customFormat="1">
      <c r="A193" s="55"/>
      <c r="F193" s="3"/>
      <c r="G193" s="3"/>
      <c r="H193" s="3"/>
      <c r="I193" s="3"/>
      <c r="J193" s="3"/>
    </row>
    <row r="194" s="27" customFormat="1">
      <c r="A194" s="55"/>
      <c r="F194" s="3"/>
      <c r="G194" s="3"/>
      <c r="H194" s="3"/>
      <c r="I194" s="3"/>
      <c r="J194" s="3"/>
    </row>
    <row r="195" s="27" customFormat="1">
      <c r="A195" s="55"/>
      <c r="F195" s="3"/>
      <c r="G195" s="3"/>
      <c r="H195" s="3"/>
      <c r="I195" s="3"/>
      <c r="J195" s="3"/>
    </row>
    <row r="196" s="27" customFormat="1">
      <c r="A196" s="55"/>
      <c r="F196" s="3"/>
      <c r="G196" s="3"/>
      <c r="H196" s="3"/>
      <c r="I196" s="3"/>
      <c r="J196" s="3"/>
    </row>
    <row r="197" s="27" customFormat="1">
      <c r="A197" s="55"/>
      <c r="F197" s="3"/>
      <c r="G197" s="3"/>
      <c r="H197" s="3"/>
      <c r="I197" s="3"/>
      <c r="J197" s="3"/>
    </row>
    <row r="198" s="27" customFormat="1">
      <c r="A198" s="55"/>
      <c r="F198" s="3"/>
      <c r="G198" s="3"/>
      <c r="H198" s="3"/>
      <c r="I198" s="3"/>
      <c r="J198" s="3"/>
    </row>
    <row r="199" s="27" customFormat="1">
      <c r="A199" s="55"/>
      <c r="F199" s="3"/>
      <c r="G199" s="3"/>
      <c r="H199" s="3"/>
      <c r="I199" s="3"/>
      <c r="J199" s="3"/>
    </row>
    <row r="200" s="27" customFormat="1">
      <c r="A200" s="55"/>
      <c r="F200" s="3"/>
      <c r="G200" s="3"/>
      <c r="H200" s="3"/>
      <c r="I200" s="3"/>
      <c r="J200" s="3"/>
    </row>
    <row r="201" s="27" customFormat="1">
      <c r="A201" s="55"/>
      <c r="F201" s="3"/>
      <c r="G201" s="3"/>
      <c r="H201" s="3"/>
      <c r="I201" s="3"/>
      <c r="J201" s="3"/>
    </row>
    <row r="202" s="27" customFormat="1">
      <c r="A202" s="55"/>
      <c r="F202" s="3"/>
      <c r="G202" s="3"/>
      <c r="H202" s="3"/>
      <c r="I202" s="3"/>
      <c r="J202" s="3"/>
    </row>
    <row r="203" s="27" customFormat="1">
      <c r="A203" s="55"/>
      <c r="F203" s="3"/>
      <c r="G203" s="3"/>
      <c r="H203" s="3"/>
      <c r="I203" s="3"/>
      <c r="J203" s="3"/>
    </row>
    <row r="204" s="27" customFormat="1">
      <c r="A204" s="55"/>
      <c r="F204" s="3"/>
      <c r="G204" s="3"/>
      <c r="H204" s="3"/>
      <c r="I204" s="3"/>
      <c r="J204" s="3"/>
    </row>
    <row r="205" s="27" customFormat="1">
      <c r="A205" s="55"/>
      <c r="F205" s="3"/>
      <c r="G205" s="3"/>
      <c r="H205" s="3"/>
      <c r="I205" s="3"/>
      <c r="J205" s="3"/>
    </row>
    <row r="206" s="27" customFormat="1">
      <c r="A206" s="55"/>
      <c r="F206" s="3"/>
      <c r="G206" s="3"/>
      <c r="H206" s="3"/>
      <c r="I206" s="3"/>
      <c r="J206" s="3"/>
    </row>
    <row r="207" s="27" customFormat="1">
      <c r="A207" s="55"/>
      <c r="F207" s="3"/>
      <c r="G207" s="3"/>
      <c r="H207" s="3"/>
      <c r="I207" s="3"/>
      <c r="J207" s="3"/>
    </row>
    <row r="208" s="27" customFormat="1">
      <c r="A208" s="55"/>
      <c r="F208" s="3"/>
      <c r="G208" s="3"/>
      <c r="H208" s="3"/>
      <c r="I208" s="3"/>
      <c r="J208" s="3"/>
    </row>
    <row r="209" s="27" customFormat="1">
      <c r="A209" s="55"/>
      <c r="F209" s="3"/>
      <c r="G209" s="3"/>
      <c r="H209" s="3"/>
      <c r="I209" s="3"/>
      <c r="J209" s="3"/>
    </row>
    <row r="210" s="27" customFormat="1">
      <c r="A210" s="55"/>
      <c r="F210" s="3"/>
      <c r="G210" s="3"/>
      <c r="H210" s="3"/>
      <c r="I210" s="3"/>
      <c r="J210" s="3"/>
    </row>
    <row r="211" s="27" customFormat="1">
      <c r="A211" s="55"/>
      <c r="F211" s="3"/>
      <c r="G211" s="3"/>
      <c r="H211" s="3"/>
      <c r="I211" s="3"/>
      <c r="J211" s="3"/>
    </row>
    <row r="212" s="27" customFormat="1">
      <c r="A212" s="55"/>
      <c r="F212" s="3"/>
      <c r="G212" s="3"/>
      <c r="H212" s="3"/>
      <c r="I212" s="3"/>
      <c r="J212" s="3"/>
    </row>
    <row r="213" s="27" customFormat="1">
      <c r="A213" s="55"/>
      <c r="F213" s="3"/>
      <c r="G213" s="3"/>
      <c r="H213" s="3"/>
      <c r="I213" s="3"/>
      <c r="J213" s="3"/>
    </row>
    <row r="214" s="27" customFormat="1">
      <c r="A214" s="55"/>
      <c r="F214" s="3"/>
      <c r="G214" s="3"/>
      <c r="H214" s="3"/>
      <c r="I214" s="3"/>
      <c r="J214" s="3"/>
    </row>
    <row r="215" s="27" customFormat="1">
      <c r="A215" s="55"/>
      <c r="F215" s="3"/>
      <c r="G215" s="3"/>
      <c r="H215" s="3"/>
      <c r="I215" s="3"/>
      <c r="J215" s="3"/>
    </row>
    <row r="216" s="27" customFormat="1">
      <c r="A216" s="55"/>
      <c r="F216" s="3"/>
      <c r="G216" s="3"/>
      <c r="H216" s="3"/>
      <c r="I216" s="3"/>
      <c r="J216" s="3"/>
    </row>
    <row r="217" s="27" customFormat="1">
      <c r="A217" s="55"/>
      <c r="F217" s="3"/>
      <c r="G217" s="3"/>
      <c r="H217" s="3"/>
      <c r="I217" s="3"/>
      <c r="J217" s="3"/>
    </row>
    <row r="218" s="27" customFormat="1">
      <c r="A218" s="55"/>
      <c r="F218" s="3"/>
      <c r="G218" s="3"/>
      <c r="H218" s="3"/>
      <c r="I218" s="3"/>
      <c r="J218" s="3"/>
    </row>
    <row r="219" s="27" customFormat="1">
      <c r="A219" s="55"/>
      <c r="F219" s="3"/>
      <c r="G219" s="3"/>
      <c r="H219" s="3"/>
      <c r="I219" s="3"/>
      <c r="J219" s="3"/>
    </row>
    <row r="220" s="27" customFormat="1">
      <c r="A220" s="55"/>
      <c r="F220" s="3"/>
      <c r="G220" s="3"/>
      <c r="H220" s="3"/>
      <c r="I220" s="3"/>
      <c r="J220" s="3"/>
    </row>
    <row r="221" s="27" customFormat="1">
      <c r="A221" s="55"/>
      <c r="F221" s="3"/>
      <c r="G221" s="3"/>
      <c r="H221" s="3"/>
      <c r="I221" s="3"/>
      <c r="J221" s="3"/>
    </row>
    <row r="222" s="27" customFormat="1">
      <c r="A222" s="55"/>
      <c r="F222" s="3"/>
      <c r="G222" s="3"/>
      <c r="H222" s="3"/>
      <c r="I222" s="3"/>
      <c r="J222" s="3"/>
    </row>
    <row r="223" s="27" customFormat="1">
      <c r="A223" s="55"/>
      <c r="F223" s="3"/>
      <c r="G223" s="3"/>
      <c r="H223" s="3"/>
      <c r="I223" s="3"/>
      <c r="J223" s="3"/>
    </row>
    <row r="224" s="27" customFormat="1">
      <c r="A224" s="55"/>
      <c r="F224" s="3"/>
      <c r="G224" s="3"/>
      <c r="H224" s="3"/>
      <c r="I224" s="3"/>
      <c r="J224" s="3"/>
    </row>
    <row r="225" s="27" customFormat="1">
      <c r="A225" s="55"/>
      <c r="F225" s="3"/>
      <c r="G225" s="3"/>
      <c r="H225" s="3"/>
      <c r="I225" s="3"/>
      <c r="J225" s="3"/>
    </row>
    <row r="226" s="27" customFormat="1">
      <c r="A226" s="55"/>
      <c r="F226" s="3"/>
      <c r="G226" s="3"/>
      <c r="H226" s="3"/>
      <c r="I226" s="3"/>
      <c r="J226" s="3"/>
    </row>
    <row r="227" s="27" customFormat="1">
      <c r="A227" s="55"/>
      <c r="F227" s="3"/>
      <c r="G227" s="3"/>
      <c r="H227" s="3"/>
      <c r="I227" s="3"/>
      <c r="J227" s="3"/>
    </row>
    <row r="228" s="27" customFormat="1">
      <c r="A228" s="55"/>
      <c r="F228" s="3"/>
      <c r="G228" s="3"/>
      <c r="H228" s="3"/>
      <c r="I228" s="3"/>
      <c r="J228" s="3"/>
    </row>
    <row r="229" s="27" customFormat="1">
      <c r="A229" s="55"/>
      <c r="F229" s="3"/>
      <c r="G229" s="3"/>
      <c r="H229" s="3"/>
      <c r="I229" s="3"/>
      <c r="J229" s="3"/>
    </row>
    <row r="230" s="27" customFormat="1">
      <c r="A230" s="55"/>
      <c r="F230" s="3"/>
      <c r="G230" s="3"/>
      <c r="H230" s="3"/>
      <c r="I230" s="3"/>
      <c r="J230" s="3"/>
    </row>
    <row r="231" s="27" customFormat="1">
      <c r="A231" s="55"/>
      <c r="F231" s="3"/>
      <c r="G231" s="3"/>
      <c r="H231" s="3"/>
      <c r="I231" s="3"/>
      <c r="J231" s="3"/>
    </row>
    <row r="232" s="27" customFormat="1">
      <c r="A232" s="55"/>
      <c r="F232" s="3"/>
      <c r="G232" s="3"/>
      <c r="H232" s="3"/>
      <c r="I232" s="3"/>
      <c r="J232" s="3"/>
    </row>
    <row r="233" s="27" customFormat="1">
      <c r="A233" s="55"/>
      <c r="F233" s="3"/>
      <c r="G233" s="3"/>
      <c r="H233" s="3"/>
      <c r="I233" s="3"/>
      <c r="J233" s="3"/>
    </row>
    <row r="234" s="27" customFormat="1">
      <c r="A234" s="55"/>
      <c r="F234" s="3"/>
      <c r="G234" s="3"/>
      <c r="H234" s="3"/>
      <c r="I234" s="3"/>
      <c r="J234" s="3"/>
    </row>
    <row r="235" s="27" customFormat="1">
      <c r="A235" s="55"/>
      <c r="F235" s="3"/>
      <c r="G235" s="3"/>
      <c r="H235" s="3"/>
      <c r="I235" s="3"/>
      <c r="J235" s="3"/>
    </row>
    <row r="236" s="27" customFormat="1">
      <c r="A236" s="55"/>
      <c r="F236" s="3"/>
      <c r="G236" s="3"/>
      <c r="H236" s="3"/>
      <c r="I236" s="3"/>
      <c r="J236" s="3"/>
    </row>
    <row r="237" s="27" customFormat="1">
      <c r="A237" s="55"/>
      <c r="F237" s="3"/>
      <c r="G237" s="3"/>
      <c r="H237" s="3"/>
      <c r="I237" s="3"/>
      <c r="J237" s="3"/>
    </row>
    <row r="238" s="27" customFormat="1">
      <c r="A238" s="55"/>
      <c r="F238" s="3"/>
      <c r="G238" s="3"/>
      <c r="H238" s="3"/>
      <c r="I238" s="3"/>
      <c r="J238" s="3"/>
    </row>
    <row r="239" s="27" customFormat="1">
      <c r="A239" s="55"/>
      <c r="F239" s="3"/>
      <c r="G239" s="3"/>
      <c r="H239" s="3"/>
      <c r="I239" s="3"/>
      <c r="J239" s="3"/>
    </row>
    <row r="240" s="27" customFormat="1">
      <c r="A240" s="55"/>
      <c r="F240" s="3"/>
      <c r="G240" s="3"/>
      <c r="H240" s="3"/>
      <c r="I240" s="3"/>
      <c r="J240" s="3"/>
    </row>
    <row r="241" s="27" customFormat="1">
      <c r="A241" s="55"/>
      <c r="F241" s="3"/>
      <c r="G241" s="3"/>
      <c r="H241" s="3"/>
      <c r="I241" s="3"/>
      <c r="J241" s="3"/>
    </row>
    <row r="242" s="27" customFormat="1">
      <c r="A242" s="55"/>
      <c r="F242" s="3"/>
      <c r="G242" s="3"/>
      <c r="H242" s="3"/>
      <c r="I242" s="3"/>
      <c r="J242" s="3"/>
    </row>
    <row r="243" s="27" customFormat="1">
      <c r="A243" s="55"/>
      <c r="F243" s="3"/>
      <c r="G243" s="3"/>
      <c r="H243" s="3"/>
      <c r="I243" s="3"/>
      <c r="J243" s="3"/>
    </row>
    <row r="244" s="27" customFormat="1">
      <c r="A244" s="55"/>
      <c r="F244" s="3"/>
      <c r="G244" s="3"/>
      <c r="H244" s="3"/>
      <c r="I244" s="3"/>
      <c r="J244" s="3"/>
    </row>
    <row r="245" s="27" customFormat="1">
      <c r="A245" s="55"/>
      <c r="F245" s="3"/>
      <c r="G245" s="3"/>
      <c r="H245" s="3"/>
      <c r="I245" s="3"/>
      <c r="J245" s="3"/>
    </row>
    <row r="246" s="27" customFormat="1">
      <c r="A246" s="55"/>
      <c r="F246" s="3"/>
      <c r="G246" s="3"/>
      <c r="H246" s="3"/>
      <c r="I246" s="3"/>
      <c r="J246" s="3"/>
    </row>
    <row r="247" s="27" customFormat="1">
      <c r="A247" s="55"/>
      <c r="F247" s="3"/>
      <c r="G247" s="3"/>
      <c r="H247" s="3"/>
      <c r="I247" s="3"/>
      <c r="J247" s="3"/>
    </row>
    <row r="248" s="27" customFormat="1">
      <c r="A248" s="55"/>
      <c r="F248" s="3"/>
      <c r="G248" s="3"/>
      <c r="H248" s="3"/>
      <c r="I248" s="3"/>
      <c r="J248" s="3"/>
    </row>
    <row r="249" s="27" customFormat="1">
      <c r="A249" s="55"/>
      <c r="F249" s="3"/>
      <c r="G249" s="3"/>
      <c r="H249" s="3"/>
      <c r="I249" s="3"/>
      <c r="J249" s="3"/>
    </row>
    <row r="250" s="27" customFormat="1">
      <c r="A250" s="55"/>
      <c r="F250" s="3"/>
      <c r="G250" s="3"/>
      <c r="H250" s="3"/>
      <c r="I250" s="3"/>
      <c r="J250" s="3"/>
    </row>
    <row r="251" s="27" customFormat="1">
      <c r="A251" s="55"/>
      <c r="F251" s="3"/>
      <c r="G251" s="3"/>
      <c r="H251" s="3"/>
      <c r="I251" s="3"/>
      <c r="J251" s="3"/>
    </row>
    <row r="252" s="27" customFormat="1">
      <c r="A252" s="55"/>
      <c r="F252" s="3"/>
      <c r="G252" s="3"/>
      <c r="H252" s="3"/>
      <c r="I252" s="3"/>
      <c r="J252" s="3"/>
    </row>
    <row r="253" s="27" customFormat="1">
      <c r="A253" s="55"/>
      <c r="F253" s="3"/>
      <c r="G253" s="3"/>
      <c r="H253" s="3"/>
      <c r="I253" s="3"/>
      <c r="J253" s="3"/>
    </row>
    <row r="254" s="27" customFormat="1">
      <c r="A254" s="55"/>
      <c r="F254" s="3"/>
      <c r="G254" s="3"/>
      <c r="H254" s="3"/>
      <c r="I254" s="3"/>
      <c r="J254" s="3"/>
    </row>
    <row r="255" s="27" customFormat="1">
      <c r="A255" s="55"/>
      <c r="F255" s="3"/>
      <c r="G255" s="3"/>
      <c r="H255" s="3"/>
      <c r="I255" s="3"/>
      <c r="J255" s="3"/>
    </row>
    <row r="256" s="27" customFormat="1">
      <c r="A256" s="55"/>
      <c r="F256" s="3"/>
      <c r="G256" s="3"/>
      <c r="H256" s="3"/>
      <c r="I256" s="3"/>
      <c r="J256" s="3"/>
    </row>
    <row r="257" s="27" customFormat="1">
      <c r="A257" s="55"/>
      <c r="F257" s="3"/>
      <c r="G257" s="3"/>
      <c r="H257" s="3"/>
      <c r="I257" s="3"/>
      <c r="J257" s="3"/>
    </row>
    <row r="258" s="27" customFormat="1">
      <c r="A258" s="55"/>
      <c r="F258" s="3"/>
      <c r="G258" s="3"/>
      <c r="H258" s="3"/>
      <c r="I258" s="3"/>
      <c r="J258" s="3"/>
    </row>
    <row r="259" s="27" customFormat="1">
      <c r="A259" s="55"/>
      <c r="F259" s="3"/>
      <c r="G259" s="3"/>
      <c r="H259" s="3"/>
      <c r="I259" s="3"/>
      <c r="J259" s="3"/>
    </row>
    <row r="260" s="27" customFormat="1">
      <c r="A260" s="55"/>
      <c r="F260" s="3"/>
      <c r="G260" s="3"/>
      <c r="H260" s="3"/>
      <c r="I260" s="3"/>
      <c r="J260" s="3"/>
    </row>
    <row r="261" s="27" customFormat="1">
      <c r="A261" s="55"/>
      <c r="F261" s="3"/>
      <c r="G261" s="3"/>
      <c r="H261" s="3"/>
      <c r="I261" s="3"/>
      <c r="J261" s="3"/>
    </row>
    <row r="262" s="27" customFormat="1">
      <c r="A262" s="55"/>
      <c r="F262" s="3"/>
      <c r="G262" s="3"/>
      <c r="H262" s="3"/>
      <c r="I262" s="3"/>
      <c r="J262" s="3"/>
    </row>
    <row r="263" s="27" customFormat="1">
      <c r="A263" s="55"/>
      <c r="F263" s="3"/>
      <c r="G263" s="3"/>
      <c r="H263" s="3"/>
      <c r="I263" s="3"/>
      <c r="J263" s="3"/>
    </row>
    <row r="264" s="27" customFormat="1">
      <c r="A264" s="55"/>
      <c r="F264" s="3"/>
      <c r="G264" s="3"/>
      <c r="H264" s="3"/>
      <c r="I264" s="3"/>
      <c r="J264" s="3"/>
    </row>
    <row r="265" s="27" customFormat="1">
      <c r="A265" s="55"/>
      <c r="F265" s="3"/>
      <c r="G265" s="3"/>
      <c r="H265" s="3"/>
      <c r="I265" s="3"/>
      <c r="J265" s="3"/>
    </row>
    <row r="266" s="27" customFormat="1">
      <c r="A266" s="55"/>
      <c r="F266" s="3"/>
      <c r="G266" s="3"/>
      <c r="H266" s="3"/>
      <c r="I266" s="3"/>
      <c r="J266" s="3"/>
    </row>
    <row r="267" s="27" customFormat="1">
      <c r="A267" s="55"/>
      <c r="F267" s="3"/>
      <c r="G267" s="3"/>
      <c r="H267" s="3"/>
      <c r="I267" s="3"/>
      <c r="J267" s="3"/>
    </row>
    <row r="268" s="27" customFormat="1">
      <c r="A268" s="55"/>
      <c r="F268" s="3"/>
      <c r="G268" s="3"/>
      <c r="H268" s="3"/>
      <c r="I268" s="3"/>
      <c r="J268" s="3"/>
    </row>
    <row r="269" s="27" customFormat="1">
      <c r="A269" s="55"/>
      <c r="F269" s="3"/>
      <c r="G269" s="3"/>
      <c r="H269" s="3"/>
      <c r="I269" s="3"/>
      <c r="J269" s="3"/>
    </row>
    <row r="270" s="27" customFormat="1">
      <c r="A270" s="55"/>
      <c r="F270" s="3"/>
      <c r="G270" s="3"/>
      <c r="H270" s="3"/>
      <c r="I270" s="3"/>
      <c r="J270" s="3"/>
    </row>
    <row r="271" s="27" customFormat="1">
      <c r="A271" s="55"/>
      <c r="F271" s="3"/>
      <c r="G271" s="3"/>
      <c r="H271" s="3"/>
      <c r="I271" s="3"/>
      <c r="J271" s="3"/>
    </row>
    <row r="272" s="27" customFormat="1">
      <c r="A272" s="55"/>
      <c r="F272" s="3"/>
      <c r="G272" s="3"/>
      <c r="H272" s="3"/>
      <c r="I272" s="3"/>
      <c r="J272" s="3"/>
    </row>
    <row r="273" s="27" customFormat="1">
      <c r="A273" s="55"/>
      <c r="F273" s="3"/>
      <c r="G273" s="3"/>
      <c r="H273" s="3"/>
      <c r="I273" s="3"/>
      <c r="J273" s="3"/>
    </row>
    <row r="274" s="27" customFormat="1">
      <c r="A274" s="55"/>
      <c r="F274" s="3"/>
      <c r="G274" s="3"/>
      <c r="H274" s="3"/>
      <c r="I274" s="3"/>
      <c r="J274" s="3"/>
    </row>
    <row r="275" s="27" customFormat="1">
      <c r="A275" s="55"/>
      <c r="F275" s="3"/>
      <c r="G275" s="3"/>
      <c r="H275" s="3"/>
      <c r="I275" s="3"/>
      <c r="J275" s="3"/>
    </row>
    <row r="276" s="27" customFormat="1">
      <c r="A276" s="55"/>
      <c r="F276" s="3"/>
      <c r="G276" s="3"/>
      <c r="H276" s="3"/>
      <c r="I276" s="3"/>
      <c r="J276" s="3"/>
    </row>
    <row r="277" s="27" customFormat="1">
      <c r="A277" s="55"/>
      <c r="F277" s="3"/>
      <c r="G277" s="3"/>
      <c r="H277" s="3"/>
      <c r="I277" s="3"/>
      <c r="J277" s="3"/>
    </row>
    <row r="278" s="27" customFormat="1">
      <c r="A278" s="55"/>
      <c r="F278" s="3"/>
      <c r="G278" s="3"/>
      <c r="H278" s="3"/>
      <c r="I278" s="3"/>
      <c r="J278" s="3"/>
    </row>
    <row r="279" s="27" customFormat="1">
      <c r="A279" s="55"/>
      <c r="F279" s="3"/>
      <c r="G279" s="3"/>
      <c r="H279" s="3"/>
      <c r="I279" s="3"/>
      <c r="J279" s="3"/>
    </row>
    <row r="280" s="27" customFormat="1">
      <c r="A280" s="55"/>
      <c r="F280" s="3"/>
      <c r="G280" s="3"/>
      <c r="H280" s="3"/>
      <c r="I280" s="3"/>
      <c r="J280" s="3"/>
    </row>
    <row r="281" s="27" customFormat="1">
      <c r="A281" s="55"/>
      <c r="F281" s="3"/>
      <c r="G281" s="3"/>
      <c r="H281" s="3"/>
      <c r="I281" s="3"/>
      <c r="J281" s="3"/>
    </row>
    <row r="282" s="27" customFormat="1">
      <c r="A282" s="55"/>
      <c r="F282" s="3"/>
      <c r="G282" s="3"/>
      <c r="H282" s="3"/>
      <c r="I282" s="3"/>
      <c r="J282" s="3"/>
    </row>
    <row r="283" s="27" customFormat="1">
      <c r="A283" s="55"/>
      <c r="F283" s="3"/>
      <c r="G283" s="3"/>
      <c r="H283" s="3"/>
      <c r="I283" s="3"/>
      <c r="J283" s="3"/>
    </row>
    <row r="284" s="27" customFormat="1">
      <c r="A284" s="55"/>
      <c r="F284" s="3"/>
      <c r="G284" s="3"/>
      <c r="H284" s="3"/>
      <c r="I284" s="3"/>
      <c r="J284" s="3"/>
    </row>
    <row r="285" s="27" customFormat="1">
      <c r="A285" s="55"/>
      <c r="F285" s="3"/>
      <c r="G285" s="3"/>
      <c r="H285" s="3"/>
      <c r="I285" s="3"/>
      <c r="J285" s="3"/>
    </row>
    <row r="286" s="27" customFormat="1">
      <c r="A286" s="55"/>
      <c r="F286" s="3"/>
      <c r="G286" s="3"/>
      <c r="H286" s="3"/>
      <c r="I286" s="3"/>
      <c r="J286" s="3"/>
    </row>
    <row r="287" s="27" customFormat="1">
      <c r="A287" s="55"/>
      <c r="F287" s="3"/>
      <c r="G287" s="3"/>
      <c r="H287" s="3"/>
      <c r="I287" s="3"/>
      <c r="J287" s="3"/>
    </row>
    <row r="288" s="27" customFormat="1">
      <c r="A288" s="55"/>
      <c r="F288" s="3"/>
      <c r="G288" s="3"/>
      <c r="H288" s="3"/>
      <c r="I288" s="3"/>
      <c r="J288" s="3"/>
    </row>
    <row r="289" s="27" customFormat="1">
      <c r="A289" s="55"/>
      <c r="F289" s="3"/>
      <c r="G289" s="3"/>
      <c r="H289" s="3"/>
      <c r="I289" s="3"/>
      <c r="J289" s="3"/>
    </row>
    <row r="290" s="27" customFormat="1">
      <c r="A290" s="55"/>
      <c r="F290" s="3"/>
      <c r="G290" s="3"/>
      <c r="H290" s="3"/>
      <c r="I290" s="3"/>
      <c r="J290" s="3"/>
    </row>
    <row r="291" s="27" customFormat="1">
      <c r="A291" s="55"/>
      <c r="F291" s="3"/>
      <c r="G291" s="3"/>
      <c r="H291" s="3"/>
      <c r="I291" s="3"/>
      <c r="J291" s="3"/>
    </row>
    <row r="292" s="27" customFormat="1">
      <c r="A292" s="55"/>
      <c r="F292" s="3"/>
      <c r="G292" s="3"/>
      <c r="H292" s="3"/>
      <c r="I292" s="3"/>
      <c r="J292" s="3"/>
    </row>
    <row r="293" s="27" customFormat="1">
      <c r="A293" s="55"/>
      <c r="F293" s="3"/>
      <c r="G293" s="3"/>
      <c r="H293" s="3"/>
      <c r="I293" s="3"/>
      <c r="J293" s="3"/>
    </row>
    <row r="294" s="27" customFormat="1">
      <c r="A294" s="55"/>
      <c r="F294" s="3"/>
      <c r="G294" s="3"/>
      <c r="H294" s="3"/>
      <c r="I294" s="3"/>
      <c r="J294" s="3"/>
    </row>
    <row r="295" s="27" customFormat="1">
      <c r="A295" s="55"/>
      <c r="F295" s="3"/>
      <c r="G295" s="3"/>
      <c r="H295" s="3"/>
      <c r="I295" s="3"/>
      <c r="J295" s="3"/>
    </row>
    <row r="296" s="27" customFormat="1">
      <c r="A296" s="55"/>
      <c r="F296" s="3"/>
      <c r="G296" s="3"/>
      <c r="H296" s="3"/>
      <c r="I296" s="3"/>
      <c r="J296" s="3"/>
    </row>
  </sheetData>
  <mergeCells>
    <mergeCell ref="A50:J50"/>
    <mergeCell ref="G47:J47"/>
    <mergeCell ref="B42:F42"/>
    <mergeCell ref="A47:A48"/>
    <mergeCell ref="B47:B48"/>
    <mergeCell ref="A45:J45"/>
    <mergeCell ref="A44:J44"/>
    <mergeCell ref="A43:J43"/>
    <mergeCell ref="F47:F48"/>
    <mergeCell ref="C145:F145"/>
    <mergeCell ref="H145:J145"/>
    <mergeCell ref="C144:F144"/>
    <mergeCell ref="H144:J144"/>
    <mergeCell ref="B33:F33"/>
    <mergeCell ref="G14:J14"/>
    <mergeCell ref="A19:B19"/>
    <mergeCell ref="B30:F30"/>
    <mergeCell ref="B38:F38"/>
    <mergeCell ref="A17:B17"/>
    <mergeCell ref="G1:J1"/>
    <mergeCell ref="G9:J9"/>
    <mergeCell ref="G21:J21"/>
    <mergeCell ref="A89:J89"/>
    <mergeCell ref="B35:F35"/>
    <mergeCell ref="G2:J2"/>
    <mergeCell ref="G4:J4"/>
    <mergeCell ref="G10:J10"/>
    <mergeCell ref="A16:B16"/>
    <mergeCell ref="A24:B24"/>
    <mergeCell ref="A3:B3"/>
    <mergeCell ref="A11:B11"/>
    <mergeCell ref="G8:J8"/>
    <mergeCell ref="A128:J128"/>
    <mergeCell ref="A105:J105"/>
    <mergeCell ref="A75:J75"/>
    <mergeCell ref="E47:E48"/>
    <mergeCell ref="D47:D48"/>
    <mergeCell ref="B39:F39"/>
    <mergeCell ref="G37:I37"/>
    <mergeCell ref="B40:F40"/>
    <mergeCell ref="B32:F32"/>
    <mergeCell ref="G23:J23"/>
    <mergeCell ref="G3:J3"/>
    <mergeCell ref="G5:H5"/>
    <mergeCell ref="A8:B8"/>
    <mergeCell ref="A12:C12"/>
    <mergeCell ref="A4:C4"/>
    <mergeCell ref="G17:J17"/>
    <mergeCell ref="A15:B15"/>
    <mergeCell ref="B34:F34"/>
    <mergeCell ref="B31:F31"/>
    <mergeCell ref="G22:J22"/>
    <mergeCell ref="G26:J26"/>
    <mergeCell ref="B36:F36"/>
    <mergeCell ref="G15:J15"/>
    <mergeCell ref="G24:J24"/>
    <mergeCell ref="A22:B22"/>
    <mergeCell ref="A20:C20"/>
    <mergeCell ref="G11:I11"/>
    <mergeCell ref="G12:J12"/>
    <mergeCell ref="A97:J97"/>
    <mergeCell ref="A119:J119"/>
    <mergeCell ref="C47:C48"/>
    <mergeCell ref="A99:J99"/>
    <mergeCell ref="B37:F37"/>
    <mergeCell ref="G38:I38"/>
    <mergeCell ref="B41:F41"/>
    <mergeCell ref="A13:B13"/>
  </mergeCells>
  <phoneticPr fontId="3" type="noConversion"/>
  <pageMargins left="0.984251968503937" right="0.393700787401575" top="0.78740157480315" bottom="0.590551181102362" header="0.393700787401575" footer="0.196850393700787"/>
  <pageSetup paperSize="9" scale="55" orientation="landscape" verticalDpi="300" r:id="rId1"/>
  <headerFooter alignWithMargins="0">
    <oddHeader>&amp;C&amp;"Times New Roman,звичайний"&amp;14
4&amp;R&amp;"Times New Roman,звичайний"&amp;14 
Продовження додатка 1</oddHeader>
  </headerFooter>
  <rowBreaks count="3" manualBreakCount="3">
    <brk id="42" max="9" man="1"/>
    <brk id="79" max="9" man="1"/>
    <brk id="109" max="9" man="1"/>
  </rowBreaks>
  <ignoredErrors>
    <ignoredError sqref="B120:B127 B129 B135:B136" numberStoredAsText="1"/>
    <ignoredError sqref="C115" formulaRange="1"/>
    <ignoredError sqref="F5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359"/>
  <sheetViews>
    <sheetView view="pageBreakPreview" topLeftCell="A37" zoomScale="40" zoomScaleNormal="75" zoomScaleSheetLayoutView="40" workbookViewId="0">
      <selection activeCell="C91" sqref="C91:J98"/>
    </sheetView>
  </sheetViews>
  <sheetFormatPr defaultRowHeight="18.75"/>
  <cols>
    <col min="1" max="1" width="89.85546875" style="3" customWidth="1"/>
    <col min="2" max="2" width="14.85546875" style="27" customWidth="1"/>
    <col min="3" max="5" width="16.7109375" style="27" customWidth="1"/>
    <col min="6" max="10" width="16.7109375" style="3" customWidth="1"/>
    <col min="11" max="11" width="86.140625" style="3" customWidth="1"/>
    <col min="12" max="16384" width="9.140625" style="3"/>
  </cols>
  <sheetData>
    <row r="1">
      <c r="A1" s="233" t="s">
        <v>230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>
      <c r="A2" s="48"/>
      <c r="B2" s="58"/>
      <c r="C2" s="48"/>
      <c r="D2" s="48"/>
      <c r="E2" s="58"/>
      <c r="F2" s="48"/>
      <c r="G2" s="48"/>
      <c r="H2" s="48"/>
      <c r="I2" s="48"/>
      <c r="J2" s="48"/>
    </row>
    <row r="3" ht="36" customHeight="1">
      <c r="A3" s="224" t="s">
        <v>225</v>
      </c>
      <c r="B3" s="225" t="s">
        <v>18</v>
      </c>
      <c r="C3" s="225" t="s">
        <v>33</v>
      </c>
      <c r="D3" s="225" t="s">
        <v>36</v>
      </c>
      <c r="E3" s="234" t="s">
        <v>157</v>
      </c>
      <c r="F3" s="225" t="s">
        <v>23</v>
      </c>
      <c r="G3" s="225" t="s">
        <v>170</v>
      </c>
      <c r="H3" s="225"/>
      <c r="I3" s="225"/>
      <c r="J3" s="225"/>
      <c r="K3" s="225" t="s">
        <v>202</v>
      </c>
    </row>
    <row r="4" ht="61.5" customHeight="1">
      <c r="A4" s="224"/>
      <c r="B4" s="225"/>
      <c r="C4" s="225"/>
      <c r="D4" s="225"/>
      <c r="E4" s="234"/>
      <c r="F4" s="225"/>
      <c r="G4" s="16" t="s">
        <v>171</v>
      </c>
      <c r="H4" s="16" t="s">
        <v>172</v>
      </c>
      <c r="I4" s="16" t="s">
        <v>173</v>
      </c>
      <c r="J4" s="16" t="s">
        <v>70</v>
      </c>
      <c r="K4" s="225"/>
    </row>
    <row r="5" ht="18" customHeight="1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="6" customFormat="1" ht="20.1" customHeight="1">
      <c r="A6" s="228" t="s">
        <v>229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</row>
    <row r="7" s="6" customFormat="1" ht="20.1" customHeight="1">
      <c r="A7" s="9" t="s">
        <v>183</v>
      </c>
      <c r="B7" s="10">
        <v>1000</v>
      </c>
      <c r="C7" s="173">
        <v>5850</v>
      </c>
      <c r="D7" s="173">
        <v>6600</v>
      </c>
      <c r="E7" s="173">
        <v>6600</v>
      </c>
      <c r="F7" s="180">
        <f>SUM(G7:J7)</f>
        <v>0</v>
      </c>
      <c r="G7" s="173">
        <v>1650</v>
      </c>
      <c r="H7" s="173">
        <v>1650</v>
      </c>
      <c r="I7" s="173">
        <v>1650</v>
      </c>
      <c r="J7" s="173">
        <v>1650</v>
      </c>
      <c r="K7" s="106" t="s">
        <v>486</v>
      </c>
    </row>
    <row r="8" ht="20.1" customHeight="1">
      <c r="A8" s="9" t="s">
        <v>162</v>
      </c>
      <c r="B8" s="10">
        <v>1010</v>
      </c>
      <c r="C8" s="180">
        <f>SUM(C9:C16)</f>
        <v>0</v>
      </c>
      <c r="D8" s="180">
        <f>SUM(D9:D16)</f>
        <v>0</v>
      </c>
      <c r="E8" s="180">
        <f>SUM(E9:E16)</f>
        <v>0</v>
      </c>
      <c r="F8" s="180">
        <f>SUM(G8:J8)</f>
        <v>0</v>
      </c>
      <c r="G8" s="180">
        <f>SUM(G9:G16)</f>
        <v>0</v>
      </c>
      <c r="H8" s="180">
        <f>SUM(H9:H16)</f>
        <v>0</v>
      </c>
      <c r="I8" s="180">
        <f>SUM(I9:I16)</f>
        <v>0</v>
      </c>
      <c r="J8" s="180">
        <f>SUM(J9:J16)</f>
        <v>0</v>
      </c>
      <c r="K8" s="103" t="s">
        <v>486</v>
      </c>
    </row>
    <row r="9" s="2" customFormat="1" ht="20.1" customHeight="1">
      <c r="A9" s="9" t="s">
        <v>387</v>
      </c>
      <c r="B9" s="8">
        <v>1011</v>
      </c>
      <c r="C9" s="173">
        <v>-155</v>
      </c>
      <c r="D9" s="173">
        <v>-220</v>
      </c>
      <c r="E9" s="173">
        <v>-220</v>
      </c>
      <c r="F9" s="180">
        <f>SUM(G9:J9)</f>
        <v>0</v>
      </c>
      <c r="G9" s="173">
        <v>-40</v>
      </c>
      <c r="H9" s="173">
        <v>-40</v>
      </c>
      <c r="I9" s="173">
        <v>-40</v>
      </c>
      <c r="J9" s="173">
        <v>-40</v>
      </c>
      <c r="K9" s="103" t="s">
        <v>486</v>
      </c>
    </row>
    <row r="10" s="2" customFormat="1" ht="20.1" customHeight="1">
      <c r="A10" s="9" t="s">
        <v>388</v>
      </c>
      <c r="B10" s="8">
        <v>1012</v>
      </c>
      <c r="C10" s="173">
        <v>-37</v>
      </c>
      <c r="D10" s="173">
        <v>-20</v>
      </c>
      <c r="E10" s="173">
        <v>-20</v>
      </c>
      <c r="F10" s="180">
        <f>SUM(G10:J10)</f>
        <v>0</v>
      </c>
      <c r="G10" s="173">
        <v>-3</v>
      </c>
      <c r="H10" s="173">
        <v>-2</v>
      </c>
      <c r="I10" s="173">
        <v>-2</v>
      </c>
      <c r="J10" s="173">
        <v>-3</v>
      </c>
      <c r="K10" s="103" t="s">
        <v>503</v>
      </c>
    </row>
    <row r="11" s="2" customFormat="1" ht="20.1" customHeight="1">
      <c r="A11" s="9" t="s">
        <v>389</v>
      </c>
      <c r="B11" s="8">
        <v>1013</v>
      </c>
      <c r="C11" s="173">
        <v>-350</v>
      </c>
      <c r="D11" s="173">
        <v>-560</v>
      </c>
      <c r="E11" s="173">
        <v>-560</v>
      </c>
      <c r="F11" s="180">
        <f>SUM(G11:J11)</f>
        <v>0</v>
      </c>
      <c r="G11" s="173">
        <v>-100</v>
      </c>
      <c r="H11" s="173">
        <v>-100</v>
      </c>
      <c r="I11" s="173">
        <v>-100</v>
      </c>
      <c r="J11" s="173">
        <v>-100</v>
      </c>
      <c r="K11" s="103" t="s">
        <v>504</v>
      </c>
    </row>
    <row r="12" s="2" customFormat="1" ht="20.1" customHeight="1">
      <c r="A12" s="9" t="s">
        <v>5</v>
      </c>
      <c r="B12" s="8">
        <v>1014</v>
      </c>
      <c r="C12" s="173">
        <v>-3477</v>
      </c>
      <c r="D12" s="173">
        <v>-3400</v>
      </c>
      <c r="E12" s="173">
        <v>-3400</v>
      </c>
      <c r="F12" s="180">
        <f>SUM(G12:J12)</f>
        <v>0</v>
      </c>
      <c r="G12" s="173">
        <v>-900</v>
      </c>
      <c r="H12" s="173">
        <v>-900</v>
      </c>
      <c r="I12" s="173">
        <v>-900</v>
      </c>
      <c r="J12" s="173">
        <v>-900</v>
      </c>
      <c r="K12" s="103" t="s">
        <v>505</v>
      </c>
    </row>
    <row r="13" s="2" customFormat="1" ht="20.1" customHeight="1">
      <c r="A13" s="9" t="s">
        <v>6</v>
      </c>
      <c r="B13" s="8">
        <v>1015</v>
      </c>
      <c r="C13" s="173">
        <v>-757</v>
      </c>
      <c r="D13" s="173">
        <v>-720</v>
      </c>
      <c r="E13" s="173">
        <v>-720</v>
      </c>
      <c r="F13" s="180">
        <f>SUM(G13:J13)</f>
        <v>0</v>
      </c>
      <c r="G13" s="173">
        <v>-180</v>
      </c>
      <c r="H13" s="173">
        <v>-180</v>
      </c>
      <c r="I13" s="173">
        <v>-180</v>
      </c>
      <c r="J13" s="173">
        <v>-180</v>
      </c>
      <c r="K13" s="103" t="s">
        <v>506</v>
      </c>
    </row>
    <row r="14" s="2" customFormat="1" ht="44.25" customHeight="1">
      <c r="A14" s="9" t="s">
        <v>390</v>
      </c>
      <c r="B14" s="8">
        <v>1016</v>
      </c>
      <c r="C14" s="173">
        <v>0</v>
      </c>
      <c r="D14" s="173">
        <v>0</v>
      </c>
      <c r="E14" s="173">
        <v>0</v>
      </c>
      <c r="F14" s="180">
        <f>SUM(G14:J14)</f>
        <v>0</v>
      </c>
      <c r="G14" s="173">
        <v>0</v>
      </c>
      <c r="H14" s="173">
        <v>0</v>
      </c>
      <c r="I14" s="173">
        <v>0</v>
      </c>
      <c r="J14" s="173">
        <v>0</v>
      </c>
      <c r="K14" s="103" t="s">
        <v>486</v>
      </c>
    </row>
    <row r="15" s="2" customFormat="1" ht="20.1" customHeight="1">
      <c r="A15" s="9" t="s">
        <v>391</v>
      </c>
      <c r="B15" s="8">
        <v>1017</v>
      </c>
      <c r="C15" s="173">
        <v>-107</v>
      </c>
      <c r="D15" s="173">
        <v>-132</v>
      </c>
      <c r="E15" s="173">
        <v>-132</v>
      </c>
      <c r="F15" s="180">
        <f>SUM(G15:J15)</f>
        <v>0</v>
      </c>
      <c r="G15" s="173">
        <v>0</v>
      </c>
      <c r="H15" s="173">
        <v>0</v>
      </c>
      <c r="I15" s="173">
        <v>0</v>
      </c>
      <c r="J15" s="173">
        <v>0</v>
      </c>
      <c r="K15" s="103" t="s">
        <v>486</v>
      </c>
    </row>
    <row r="16" s="2" customFormat="1" ht="20.1" customHeight="1">
      <c r="A16" s="9" t="s">
        <v>392</v>
      </c>
      <c r="B16" s="8">
        <v>1018</v>
      </c>
      <c r="C16" s="173">
        <v>-1218</v>
      </c>
      <c r="D16" s="173">
        <v>-1124</v>
      </c>
      <c r="E16" s="173">
        <v>-1304</v>
      </c>
      <c r="F16" s="180">
        <f>SUM(G16:J16)</f>
        <v>0</v>
      </c>
      <c r="G16" s="173">
        <v>-353</v>
      </c>
      <c r="H16" s="173">
        <v>-353</v>
      </c>
      <c r="I16" s="173">
        <v>-353</v>
      </c>
      <c r="J16" s="173">
        <v>-353</v>
      </c>
      <c r="K16" s="103" t="s">
        <v>486</v>
      </c>
    </row>
    <row r="17" s="2" customFormat="1" ht="20.1" customHeight="1">
      <c r="A17" s="9" t="s">
        <v>368</v>
      </c>
      <c r="B17" s="8" t="s">
        <v>517</v>
      </c>
      <c r="C17" s="173">
        <v>-566</v>
      </c>
      <c r="D17" s="173">
        <v>0</v>
      </c>
      <c r="E17" s="173">
        <v>0</v>
      </c>
      <c r="F17" s="180">
        <f>SUM(G17:J17)</f>
        <v>0</v>
      </c>
      <c r="G17" s="173">
        <v>0</v>
      </c>
      <c r="H17" s="173">
        <v>0</v>
      </c>
      <c r="I17" s="173">
        <v>0</v>
      </c>
      <c r="J17" s="173">
        <v>0</v>
      </c>
      <c r="K17" s="103" t="s">
        <v>486</v>
      </c>
    </row>
    <row r="18" s="2" customFormat="1" ht="20.1" customHeight="1">
      <c r="A18" s="9" t="s">
        <v>518</v>
      </c>
      <c r="B18" s="8" t="s">
        <v>519</v>
      </c>
      <c r="C18" s="173">
        <v>-21</v>
      </c>
      <c r="D18" s="173">
        <v>-24</v>
      </c>
      <c r="E18" s="173">
        <v>-24</v>
      </c>
      <c r="F18" s="180">
        <f>SUM(G18:J18)</f>
        <v>0</v>
      </c>
      <c r="G18" s="173">
        <v>0</v>
      </c>
      <c r="H18" s="173">
        <v>0</v>
      </c>
      <c r="I18" s="173">
        <v>0</v>
      </c>
      <c r="J18" s="173">
        <v>0</v>
      </c>
      <c r="K18" s="103" t="s">
        <v>486</v>
      </c>
    </row>
    <row r="19" s="2" customFormat="1" ht="20.1" customHeight="1">
      <c r="A19" s="9" t="s">
        <v>520</v>
      </c>
      <c r="B19" s="8" t="s">
        <v>521</v>
      </c>
      <c r="C19" s="173">
        <v>-30</v>
      </c>
      <c r="D19" s="173">
        <v>-40</v>
      </c>
      <c r="E19" s="173">
        <v>-30</v>
      </c>
      <c r="F19" s="180">
        <f>SUM(G19:J19)</f>
        <v>0</v>
      </c>
      <c r="G19" s="173">
        <v>-5</v>
      </c>
      <c r="H19" s="173">
        <v>-5</v>
      </c>
      <c r="I19" s="173">
        <v>-5</v>
      </c>
      <c r="J19" s="173">
        <v>-5</v>
      </c>
      <c r="K19" s="103" t="s">
        <v>522</v>
      </c>
    </row>
    <row r="20" s="2" customFormat="1" ht="20.1" customHeight="1">
      <c r="A20" s="9" t="s">
        <v>523</v>
      </c>
      <c r="B20" s="8" t="s">
        <v>524</v>
      </c>
      <c r="C20" s="173">
        <v>-397</v>
      </c>
      <c r="D20" s="173">
        <v>-468</v>
      </c>
      <c r="E20" s="173">
        <v>-668</v>
      </c>
      <c r="F20" s="180">
        <f>SUM(G20:J20)</f>
        <v>0</v>
      </c>
      <c r="G20" s="173">
        <v>-160</v>
      </c>
      <c r="H20" s="173">
        <v>-160</v>
      </c>
      <c r="I20" s="173">
        <v>-160</v>
      </c>
      <c r="J20" s="173">
        <v>-160</v>
      </c>
      <c r="K20" s="103" t="s">
        <v>525</v>
      </c>
    </row>
    <row r="21" s="2" customFormat="1" ht="20.1" customHeight="1">
      <c r="A21" s="9" t="s">
        <v>526</v>
      </c>
      <c r="B21" s="8" t="s">
        <v>527</v>
      </c>
      <c r="C21" s="173">
        <v>-173</v>
      </c>
      <c r="D21" s="173">
        <v>-20</v>
      </c>
      <c r="E21" s="173">
        <v>-150</v>
      </c>
      <c r="F21" s="180">
        <f>SUM(G21:J21)</f>
        <v>0</v>
      </c>
      <c r="G21" s="173">
        <v>-30</v>
      </c>
      <c r="H21" s="173">
        <v>-30</v>
      </c>
      <c r="I21" s="173">
        <v>-30</v>
      </c>
      <c r="J21" s="173">
        <v>-30</v>
      </c>
      <c r="K21" s="103" t="s">
        <v>528</v>
      </c>
    </row>
    <row r="22" s="2" customFormat="1" ht="20.1" customHeight="1">
      <c r="A22" s="9" t="s">
        <v>529</v>
      </c>
      <c r="B22" s="8" t="s">
        <v>530</v>
      </c>
      <c r="C22" s="173">
        <v>-15</v>
      </c>
      <c r="D22" s="173">
        <v>-16</v>
      </c>
      <c r="E22" s="173">
        <v>-16</v>
      </c>
      <c r="F22" s="180">
        <f>SUM(G22:J22)</f>
        <v>0</v>
      </c>
      <c r="G22" s="173">
        <v>-4</v>
      </c>
      <c r="H22" s="173">
        <v>-4</v>
      </c>
      <c r="I22" s="173">
        <v>-4</v>
      </c>
      <c r="J22" s="173">
        <v>-4</v>
      </c>
      <c r="K22" s="103" t="s">
        <v>531</v>
      </c>
    </row>
    <row r="23" s="2" customFormat="1" ht="20.1" customHeight="1">
      <c r="A23" s="9" t="s">
        <v>532</v>
      </c>
      <c r="B23" s="8" t="s">
        <v>533</v>
      </c>
      <c r="C23" s="173">
        <v>-16</v>
      </c>
      <c r="D23" s="173">
        <v>-16</v>
      </c>
      <c r="E23" s="173">
        <v>-16</v>
      </c>
      <c r="F23" s="180">
        <f>SUM(G23:J23)</f>
        <v>0</v>
      </c>
      <c r="G23" s="173">
        <v>-4</v>
      </c>
      <c r="H23" s="173">
        <v>-4</v>
      </c>
      <c r="I23" s="173">
        <v>-4</v>
      </c>
      <c r="J23" s="173">
        <v>-4</v>
      </c>
      <c r="K23" s="103" t="s">
        <v>513</v>
      </c>
    </row>
    <row r="24" s="2" customFormat="1" ht="20.1" customHeight="1">
      <c r="A24" s="9" t="s">
        <v>368</v>
      </c>
      <c r="B24" s="8" t="s">
        <v>534</v>
      </c>
      <c r="C24" s="173">
        <v>0</v>
      </c>
      <c r="D24" s="173">
        <v>-540</v>
      </c>
      <c r="E24" s="173">
        <v>-400</v>
      </c>
      <c r="F24" s="180">
        <f>SUM(G24:J24)</f>
        <v>0</v>
      </c>
      <c r="G24" s="173">
        <v>-150</v>
      </c>
      <c r="H24" s="173">
        <v>-150</v>
      </c>
      <c r="I24" s="173">
        <v>-150</v>
      </c>
      <c r="J24" s="173">
        <v>-150</v>
      </c>
      <c r="K24" s="103" t="s">
        <v>535</v>
      </c>
    </row>
    <row r="25" s="6" customFormat="1" ht="20.1" customHeight="1">
      <c r="A25" s="11" t="s">
        <v>26</v>
      </c>
      <c r="B25" s="12">
        <v>1020</v>
      </c>
      <c r="C25" s="174">
        <f>SUM(C7,C8)</f>
        <v>0</v>
      </c>
      <c r="D25" s="174">
        <f>SUM(D7,D8)</f>
        <v>0</v>
      </c>
      <c r="E25" s="174">
        <f>SUM(E7,E8)</f>
        <v>0</v>
      </c>
      <c r="F25" s="180">
        <f>SUM(G25:J25)</f>
        <v>0</v>
      </c>
      <c r="G25" s="174">
        <f>SUM(G7,G8)</f>
        <v>0</v>
      </c>
      <c r="H25" s="174">
        <f>SUM(H7,H8)</f>
        <v>0</v>
      </c>
      <c r="I25" s="174">
        <f>SUM(I7,I8)</f>
        <v>0</v>
      </c>
      <c r="J25" s="174">
        <f>SUM(J7,J8)</f>
        <v>0</v>
      </c>
      <c r="K25" s="106" t="s">
        <v>486</v>
      </c>
    </row>
    <row r="26" ht="20.1" customHeight="1">
      <c r="A26" s="9" t="s">
        <v>198</v>
      </c>
      <c r="B26" s="10">
        <v>1030</v>
      </c>
      <c r="C26" s="180">
        <f>SUM(C27:C46,C48)</f>
        <v>0</v>
      </c>
      <c r="D26" s="180">
        <f>SUM(D27:D46,D48)</f>
        <v>0</v>
      </c>
      <c r="E26" s="180">
        <f>SUM(E27:E46,E48)</f>
        <v>0</v>
      </c>
      <c r="F26" s="180">
        <f>SUM(G26:J26)</f>
        <v>0</v>
      </c>
      <c r="G26" s="180">
        <f>SUM(G27:G46,G48)</f>
        <v>0</v>
      </c>
      <c r="H26" s="180">
        <f>SUM(H27:H46,H48)</f>
        <v>0</v>
      </c>
      <c r="I26" s="180">
        <f>SUM(I27:I46,I48)</f>
        <v>0</v>
      </c>
      <c r="J26" s="180">
        <f>SUM(J27:J46,J48)</f>
        <v>0</v>
      </c>
      <c r="K26" s="103" t="s">
        <v>486</v>
      </c>
    </row>
    <row r="27" ht="20.1" customHeight="1">
      <c r="A27" s="9" t="s">
        <v>113</v>
      </c>
      <c r="B27" s="10">
        <v>1031</v>
      </c>
      <c r="C27" s="173">
        <v>-81</v>
      </c>
      <c r="D27" s="173">
        <v>-80</v>
      </c>
      <c r="E27" s="173">
        <v>-80</v>
      </c>
      <c r="F27" s="180">
        <f>SUM(G27:J27)</f>
        <v>0</v>
      </c>
      <c r="G27" s="173">
        <v>-20</v>
      </c>
      <c r="H27" s="173">
        <v>-20</v>
      </c>
      <c r="I27" s="173">
        <v>-20</v>
      </c>
      <c r="J27" s="173">
        <v>-20</v>
      </c>
      <c r="K27" s="103" t="s">
        <v>507</v>
      </c>
    </row>
    <row r="28" ht="20.1" customHeight="1">
      <c r="A28" s="9" t="s">
        <v>185</v>
      </c>
      <c r="B28" s="10">
        <v>1032</v>
      </c>
      <c r="C28" s="173">
        <v>0</v>
      </c>
      <c r="D28" s="173">
        <v>0</v>
      </c>
      <c r="E28" s="173">
        <v>0</v>
      </c>
      <c r="F28" s="180">
        <f>SUM(G28:J28)</f>
        <v>0</v>
      </c>
      <c r="G28" s="173">
        <v>0</v>
      </c>
      <c r="H28" s="173">
        <v>0</v>
      </c>
      <c r="I28" s="173">
        <v>0</v>
      </c>
      <c r="J28" s="173">
        <v>0</v>
      </c>
      <c r="K28" s="103" t="s">
        <v>486</v>
      </c>
    </row>
    <row r="29" ht="20.1" customHeight="1">
      <c r="A29" s="9" t="s">
        <v>59</v>
      </c>
      <c r="B29" s="10">
        <v>1033</v>
      </c>
      <c r="C29" s="173">
        <v>0</v>
      </c>
      <c r="D29" s="173">
        <v>0</v>
      </c>
      <c r="E29" s="173">
        <v>0</v>
      </c>
      <c r="F29" s="180">
        <f>SUM(G29:J29)</f>
        <v>0</v>
      </c>
      <c r="G29" s="173">
        <v>0</v>
      </c>
      <c r="H29" s="173">
        <v>0</v>
      </c>
      <c r="I29" s="173">
        <v>0</v>
      </c>
      <c r="J29" s="173">
        <v>0</v>
      </c>
      <c r="K29" s="103" t="s">
        <v>486</v>
      </c>
    </row>
    <row r="30" ht="20.1" customHeight="1">
      <c r="A30" s="9" t="s">
        <v>24</v>
      </c>
      <c r="B30" s="10">
        <v>1034</v>
      </c>
      <c r="C30" s="173">
        <v>0</v>
      </c>
      <c r="D30" s="173">
        <v>0</v>
      </c>
      <c r="E30" s="173">
        <v>0</v>
      </c>
      <c r="F30" s="180">
        <f>SUM(G30:J30)</f>
        <v>0</v>
      </c>
      <c r="G30" s="173">
        <v>0</v>
      </c>
      <c r="H30" s="173">
        <v>0</v>
      </c>
      <c r="I30" s="173">
        <v>0</v>
      </c>
      <c r="J30" s="173">
        <v>0</v>
      </c>
      <c r="K30" s="103" t="s">
        <v>486</v>
      </c>
    </row>
    <row r="31" ht="20.1" customHeight="1">
      <c r="A31" s="9" t="s">
        <v>25</v>
      </c>
      <c r="B31" s="10">
        <v>1035</v>
      </c>
      <c r="C31" s="173">
        <v>0</v>
      </c>
      <c r="D31" s="173">
        <v>0</v>
      </c>
      <c r="E31" s="173">
        <v>0</v>
      </c>
      <c r="F31" s="180">
        <f>SUM(G31:J31)</f>
        <v>0</v>
      </c>
      <c r="G31" s="173">
        <v>0</v>
      </c>
      <c r="H31" s="173">
        <v>0</v>
      </c>
      <c r="I31" s="173">
        <v>0</v>
      </c>
      <c r="J31" s="173">
        <v>0</v>
      </c>
      <c r="K31" s="103" t="s">
        <v>486</v>
      </c>
    </row>
    <row r="32" s="2" customFormat="1" ht="20.1" customHeight="1">
      <c r="A32" s="9" t="s">
        <v>37</v>
      </c>
      <c r="B32" s="10">
        <v>1036</v>
      </c>
      <c r="C32" s="173">
        <v>-15</v>
      </c>
      <c r="D32" s="173">
        <v>-40</v>
      </c>
      <c r="E32" s="173">
        <v>-30</v>
      </c>
      <c r="F32" s="180">
        <f>SUM(G32:J32)</f>
        <v>0</v>
      </c>
      <c r="G32" s="173">
        <v>-4</v>
      </c>
      <c r="H32" s="173">
        <v>-4</v>
      </c>
      <c r="I32" s="173">
        <v>-4</v>
      </c>
      <c r="J32" s="173">
        <v>-4</v>
      </c>
      <c r="K32" s="103" t="s">
        <v>508</v>
      </c>
    </row>
    <row r="33" s="2" customFormat="1" ht="20.1" customHeight="1">
      <c r="A33" s="9" t="s">
        <v>38</v>
      </c>
      <c r="B33" s="10">
        <v>1037</v>
      </c>
      <c r="C33" s="173">
        <v>-17</v>
      </c>
      <c r="D33" s="173">
        <v>-12</v>
      </c>
      <c r="E33" s="173">
        <v>-12</v>
      </c>
      <c r="F33" s="180">
        <f>SUM(G33:J33)</f>
        <v>0</v>
      </c>
      <c r="G33" s="173">
        <v>-3</v>
      </c>
      <c r="H33" s="173">
        <v>-3</v>
      </c>
      <c r="I33" s="173">
        <v>-3</v>
      </c>
      <c r="J33" s="173">
        <v>-3</v>
      </c>
      <c r="K33" s="103" t="s">
        <v>509</v>
      </c>
    </row>
    <row r="34" s="2" customFormat="1" ht="20.1" customHeight="1">
      <c r="A34" s="9" t="s">
        <v>39</v>
      </c>
      <c r="B34" s="10">
        <v>1038</v>
      </c>
      <c r="C34" s="173">
        <v>-1062</v>
      </c>
      <c r="D34" s="173">
        <v>-1100</v>
      </c>
      <c r="E34" s="173">
        <v>-1100</v>
      </c>
      <c r="F34" s="180">
        <f>SUM(G34:J34)</f>
        <v>0</v>
      </c>
      <c r="G34" s="173">
        <v>-300</v>
      </c>
      <c r="H34" s="173">
        <v>-300</v>
      </c>
      <c r="I34" s="173">
        <v>-300</v>
      </c>
      <c r="J34" s="173">
        <v>-300</v>
      </c>
      <c r="K34" s="103" t="s">
        <v>505</v>
      </c>
    </row>
    <row r="35" s="2" customFormat="1" ht="20.1" customHeight="1">
      <c r="A35" s="9" t="s">
        <v>40</v>
      </c>
      <c r="B35" s="10">
        <v>1039</v>
      </c>
      <c r="C35" s="173">
        <v>-224</v>
      </c>
      <c r="D35" s="173">
        <v>-216</v>
      </c>
      <c r="E35" s="173">
        <v>-216</v>
      </c>
      <c r="F35" s="180">
        <f>SUM(G35:J35)</f>
        <v>0</v>
      </c>
      <c r="G35" s="173">
        <v>-60</v>
      </c>
      <c r="H35" s="173">
        <v>-60</v>
      </c>
      <c r="I35" s="173">
        <v>-60</v>
      </c>
      <c r="J35" s="173">
        <v>-60</v>
      </c>
      <c r="K35" s="103" t="s">
        <v>510</v>
      </c>
    </row>
    <row r="36" s="2" customFormat="1" ht="42" customHeight="1">
      <c r="A36" s="9" t="s">
        <v>41</v>
      </c>
      <c r="B36" s="10">
        <v>1040</v>
      </c>
      <c r="C36" s="173">
        <v>-4</v>
      </c>
      <c r="D36" s="173">
        <v>-4</v>
      </c>
      <c r="E36" s="173">
        <v>-4</v>
      </c>
      <c r="F36" s="180">
        <f>SUM(G36:J36)</f>
        <v>0</v>
      </c>
      <c r="G36" s="173">
        <v>-1</v>
      </c>
      <c r="H36" s="173">
        <v>-1</v>
      </c>
      <c r="I36" s="173">
        <v>-1</v>
      </c>
      <c r="J36" s="173">
        <v>-1</v>
      </c>
      <c r="K36" s="103" t="s">
        <v>486</v>
      </c>
    </row>
    <row r="37" s="2" customFormat="1" ht="42" customHeight="1">
      <c r="A37" s="9" t="s">
        <v>42</v>
      </c>
      <c r="B37" s="10">
        <v>1041</v>
      </c>
      <c r="C37" s="173">
        <v>0</v>
      </c>
      <c r="D37" s="173">
        <v>0</v>
      </c>
      <c r="E37" s="173">
        <v>0</v>
      </c>
      <c r="F37" s="180">
        <f>SUM(G37:J37)</f>
        <v>0</v>
      </c>
      <c r="G37" s="173">
        <v>0</v>
      </c>
      <c r="H37" s="173">
        <v>0</v>
      </c>
      <c r="I37" s="173">
        <v>0</v>
      </c>
      <c r="J37" s="173">
        <v>0</v>
      </c>
      <c r="K37" s="103" t="s">
        <v>486</v>
      </c>
    </row>
    <row r="38" s="2" customFormat="1" ht="20.1" customHeight="1">
      <c r="A38" s="9" t="s">
        <v>43</v>
      </c>
      <c r="B38" s="10">
        <v>1042</v>
      </c>
      <c r="C38" s="173">
        <v>0</v>
      </c>
      <c r="D38" s="173">
        <v>0</v>
      </c>
      <c r="E38" s="173">
        <v>0</v>
      </c>
      <c r="F38" s="180">
        <f>SUM(G38:J38)</f>
        <v>0</v>
      </c>
      <c r="G38" s="173">
        <v>0</v>
      </c>
      <c r="H38" s="173">
        <v>0</v>
      </c>
      <c r="I38" s="173">
        <v>0</v>
      </c>
      <c r="J38" s="173">
        <v>0</v>
      </c>
      <c r="K38" s="103" t="s">
        <v>486</v>
      </c>
    </row>
    <row r="39" s="2" customFormat="1" ht="20.1" customHeight="1">
      <c r="A39" s="9" t="s">
        <v>44</v>
      </c>
      <c r="B39" s="10">
        <v>1043</v>
      </c>
      <c r="C39" s="173">
        <v>-1</v>
      </c>
      <c r="D39" s="173">
        <v>-1</v>
      </c>
      <c r="E39" s="173">
        <v>-1</v>
      </c>
      <c r="F39" s="180">
        <f>SUM(G39:J39)</f>
        <v>0</v>
      </c>
      <c r="G39" s="173">
        <v>0</v>
      </c>
      <c r="H39" s="173">
        <v>-1</v>
      </c>
      <c r="I39" s="173">
        <v>0</v>
      </c>
      <c r="J39" s="173">
        <v>0</v>
      </c>
      <c r="K39" s="103" t="s">
        <v>511</v>
      </c>
    </row>
    <row r="40" s="2" customFormat="1" ht="20.1" customHeight="1">
      <c r="A40" s="9" t="s">
        <v>45</v>
      </c>
      <c r="B40" s="10">
        <v>1044</v>
      </c>
      <c r="C40" s="173">
        <v>0</v>
      </c>
      <c r="D40" s="173">
        <v>0</v>
      </c>
      <c r="E40" s="173">
        <v>0</v>
      </c>
      <c r="F40" s="180">
        <f>SUM(G40:J40)</f>
        <v>0</v>
      </c>
      <c r="G40" s="173">
        <v>0</v>
      </c>
      <c r="H40" s="173">
        <v>0</v>
      </c>
      <c r="I40" s="173">
        <v>0</v>
      </c>
      <c r="J40" s="173">
        <v>0</v>
      </c>
      <c r="K40" s="103" t="s">
        <v>486</v>
      </c>
    </row>
    <row r="41" s="2" customFormat="1" ht="20.1" customHeight="1">
      <c r="A41" s="9" t="s">
        <v>61</v>
      </c>
      <c r="B41" s="10">
        <v>1045</v>
      </c>
      <c r="C41" s="173">
        <v>0</v>
      </c>
      <c r="D41" s="173">
        <v>0</v>
      </c>
      <c r="E41" s="173">
        <v>0</v>
      </c>
      <c r="F41" s="180">
        <f>SUM(G41:J41)</f>
        <v>0</v>
      </c>
      <c r="G41" s="173">
        <v>0</v>
      </c>
      <c r="H41" s="173">
        <v>0</v>
      </c>
      <c r="I41" s="173">
        <v>0</v>
      </c>
      <c r="J41" s="173">
        <v>0</v>
      </c>
      <c r="K41" s="103" t="s">
        <v>486</v>
      </c>
    </row>
    <row r="42" s="2" customFormat="1" ht="20.1" customHeight="1">
      <c r="A42" s="9" t="s">
        <v>46</v>
      </c>
      <c r="B42" s="10">
        <v>1046</v>
      </c>
      <c r="C42" s="173">
        <v>-37</v>
      </c>
      <c r="D42" s="173">
        <v>0</v>
      </c>
      <c r="E42" s="173">
        <v>-84</v>
      </c>
      <c r="F42" s="180">
        <f>SUM(G42:J42)</f>
        <v>0</v>
      </c>
      <c r="G42" s="173">
        <v>-21</v>
      </c>
      <c r="H42" s="173">
        <v>-21</v>
      </c>
      <c r="I42" s="173">
        <v>-21</v>
      </c>
      <c r="J42" s="173">
        <v>-21</v>
      </c>
      <c r="K42" s="103" t="s">
        <v>512</v>
      </c>
    </row>
    <row r="43" s="2" customFormat="1" ht="20.1" customHeight="1">
      <c r="A43" s="9" t="s">
        <v>47</v>
      </c>
      <c r="B43" s="10">
        <v>1047</v>
      </c>
      <c r="C43" s="173">
        <v>0</v>
      </c>
      <c r="D43" s="173">
        <v>0</v>
      </c>
      <c r="E43" s="173">
        <v>0</v>
      </c>
      <c r="F43" s="180">
        <f>SUM(G43:J43)</f>
        <v>0</v>
      </c>
      <c r="G43" s="173">
        <v>0</v>
      </c>
      <c r="H43" s="173">
        <v>0</v>
      </c>
      <c r="I43" s="173">
        <v>0</v>
      </c>
      <c r="J43" s="173">
        <v>0</v>
      </c>
      <c r="K43" s="103" t="s">
        <v>486</v>
      </c>
    </row>
    <row r="44" s="2" customFormat="1" ht="20.1" customHeight="1">
      <c r="A44" s="9" t="s">
        <v>48</v>
      </c>
      <c r="B44" s="10">
        <v>1048</v>
      </c>
      <c r="C44" s="173">
        <v>-2</v>
      </c>
      <c r="D44" s="173">
        <v>-10</v>
      </c>
      <c r="E44" s="173">
        <v>-10</v>
      </c>
      <c r="F44" s="180">
        <f>SUM(G44:J44)</f>
        <v>0</v>
      </c>
      <c r="G44" s="173">
        <v>-3</v>
      </c>
      <c r="H44" s="173">
        <v>-2</v>
      </c>
      <c r="I44" s="173">
        <v>-3</v>
      </c>
      <c r="J44" s="173">
        <v>-2</v>
      </c>
      <c r="K44" s="103" t="s">
        <v>513</v>
      </c>
    </row>
    <row r="45" s="2" customFormat="1" ht="20.1" customHeight="1">
      <c r="A45" s="9" t="s">
        <v>49</v>
      </c>
      <c r="B45" s="10">
        <v>1049</v>
      </c>
      <c r="C45" s="173">
        <v>0</v>
      </c>
      <c r="D45" s="173">
        <v>0</v>
      </c>
      <c r="E45" s="173">
        <v>0</v>
      </c>
      <c r="F45" s="180">
        <f>SUM(G45:J45)</f>
        <v>0</v>
      </c>
      <c r="G45" s="173">
        <v>0</v>
      </c>
      <c r="H45" s="173">
        <v>0</v>
      </c>
      <c r="I45" s="173">
        <v>0</v>
      </c>
      <c r="J45" s="173">
        <v>0</v>
      </c>
      <c r="K45" s="103" t="s">
        <v>486</v>
      </c>
    </row>
    <row r="46" s="2" customFormat="1" ht="42.75" customHeight="1">
      <c r="A46" s="9" t="s">
        <v>79</v>
      </c>
      <c r="B46" s="10">
        <v>1050</v>
      </c>
      <c r="C46" s="173">
        <v>98</v>
      </c>
      <c r="D46" s="173">
        <v>0</v>
      </c>
      <c r="E46" s="173">
        <v>0</v>
      </c>
      <c r="F46" s="180">
        <f>SUM(G46:J46)</f>
        <v>0</v>
      </c>
      <c r="G46" s="173">
        <v>0</v>
      </c>
      <c r="H46" s="173">
        <v>0</v>
      </c>
      <c r="I46" s="173">
        <v>0</v>
      </c>
      <c r="J46" s="173">
        <v>0</v>
      </c>
      <c r="K46" s="103" t="s">
        <v>486</v>
      </c>
    </row>
    <row r="47" s="2" customFormat="1" ht="20.1" customHeight="1">
      <c r="A47" s="9" t="s">
        <v>50</v>
      </c>
      <c r="B47" s="7" t="s">
        <v>315</v>
      </c>
      <c r="C47" s="173">
        <v>98</v>
      </c>
      <c r="D47" s="173">
        <v>0</v>
      </c>
      <c r="E47" s="173">
        <v>0</v>
      </c>
      <c r="F47" s="180">
        <f>SUM(G47:J47)</f>
        <v>0</v>
      </c>
      <c r="G47" s="173">
        <v>0</v>
      </c>
      <c r="H47" s="173">
        <v>0</v>
      </c>
      <c r="I47" s="173">
        <v>0</v>
      </c>
      <c r="J47" s="173">
        <v>0</v>
      </c>
      <c r="K47" s="103" t="s">
        <v>486</v>
      </c>
    </row>
    <row r="48" s="2" customFormat="1" ht="20.1" customHeight="1">
      <c r="A48" s="9" t="s">
        <v>116</v>
      </c>
      <c r="B48" s="10">
        <v>1051</v>
      </c>
      <c r="C48" s="173">
        <v>-33</v>
      </c>
      <c r="D48" s="173">
        <v>-36</v>
      </c>
      <c r="E48" s="173">
        <v>-36</v>
      </c>
      <c r="F48" s="180">
        <f>SUM(G48:J48)</f>
        <v>0</v>
      </c>
      <c r="G48" s="173">
        <v>-8</v>
      </c>
      <c r="H48" s="173">
        <v>-8</v>
      </c>
      <c r="I48" s="173">
        <v>-8</v>
      </c>
      <c r="J48" s="173">
        <v>-8</v>
      </c>
      <c r="K48" s="103" t="s">
        <v>486</v>
      </c>
    </row>
    <row r="49" s="2" customFormat="1" ht="20.1" customHeight="1">
      <c r="A49" s="9" t="s">
        <v>486</v>
      </c>
      <c r="B49" s="10" t="s">
        <v>486</v>
      </c>
      <c r="C49" s="173">
        <v>0</v>
      </c>
      <c r="D49" s="173">
        <v>0</v>
      </c>
      <c r="E49" s="173">
        <v>0</v>
      </c>
      <c r="F49" s="180">
        <f>SUM(G49:J49)</f>
        <v>0</v>
      </c>
      <c r="G49" s="173">
        <v>0</v>
      </c>
      <c r="H49" s="173">
        <v>0</v>
      </c>
      <c r="I49" s="173">
        <v>0</v>
      </c>
      <c r="J49" s="173">
        <v>0</v>
      </c>
      <c r="K49" s="103" t="s">
        <v>486</v>
      </c>
    </row>
    <row r="50" s="2" customFormat="1" ht="20.1" customHeight="1">
      <c r="A50" s="9" t="s">
        <v>536</v>
      </c>
      <c r="B50" s="10" t="s">
        <v>537</v>
      </c>
      <c r="C50" s="173">
        <v>-33</v>
      </c>
      <c r="D50" s="173">
        <v>-36</v>
      </c>
      <c r="E50" s="173">
        <v>-36</v>
      </c>
      <c r="F50" s="180">
        <f>SUM(G50:J50)</f>
        <v>0</v>
      </c>
      <c r="G50" s="173">
        <v>-8</v>
      </c>
      <c r="H50" s="173">
        <v>-8</v>
      </c>
      <c r="I50" s="173">
        <v>-8</v>
      </c>
      <c r="J50" s="173">
        <v>-8</v>
      </c>
      <c r="K50" s="103" t="s">
        <v>538</v>
      </c>
    </row>
    <row r="51" ht="20.1" customHeight="1">
      <c r="A51" s="9" t="s">
        <v>199</v>
      </c>
      <c r="B51" s="10">
        <v>1060</v>
      </c>
      <c r="C51" s="180">
        <f>SUM(C52:C58)</f>
        <v>0</v>
      </c>
      <c r="D51" s="180">
        <f>SUM(D52:D58)</f>
        <v>0</v>
      </c>
      <c r="E51" s="180">
        <f>SUM(E52:E58)</f>
        <v>0</v>
      </c>
      <c r="F51" s="180">
        <f>SUM(G51:J51)</f>
        <v>0</v>
      </c>
      <c r="G51" s="180">
        <f>SUM(G52:G58)</f>
        <v>0</v>
      </c>
      <c r="H51" s="180">
        <f>SUM(H52:H58)</f>
        <v>0</v>
      </c>
      <c r="I51" s="180">
        <f>SUM(I52:I58)</f>
        <v>0</v>
      </c>
      <c r="J51" s="180">
        <f>SUM(J52:J58)</f>
        <v>0</v>
      </c>
      <c r="K51" s="103" t="s">
        <v>486</v>
      </c>
    </row>
    <row r="52" s="2" customFormat="1" ht="20.1" customHeight="1">
      <c r="A52" s="9" t="s">
        <v>165</v>
      </c>
      <c r="B52" s="10">
        <v>1061</v>
      </c>
      <c r="C52" s="173">
        <v>0</v>
      </c>
      <c r="D52" s="173">
        <v>0</v>
      </c>
      <c r="E52" s="173">
        <v>0</v>
      </c>
      <c r="F52" s="180">
        <f>SUM(G52:J52)</f>
        <v>0</v>
      </c>
      <c r="G52" s="173">
        <v>0</v>
      </c>
      <c r="H52" s="173">
        <v>0</v>
      </c>
      <c r="I52" s="173">
        <v>0</v>
      </c>
      <c r="J52" s="173">
        <v>0</v>
      </c>
      <c r="K52" s="103" t="s">
        <v>486</v>
      </c>
    </row>
    <row r="53" s="2" customFormat="1" ht="20.1" customHeight="1">
      <c r="A53" s="9" t="s">
        <v>166</v>
      </c>
      <c r="B53" s="10">
        <v>1062</v>
      </c>
      <c r="C53" s="173">
        <v>0</v>
      </c>
      <c r="D53" s="173">
        <v>0</v>
      </c>
      <c r="E53" s="173">
        <v>0</v>
      </c>
      <c r="F53" s="180">
        <f>SUM(G53:J53)</f>
        <v>0</v>
      </c>
      <c r="G53" s="173">
        <v>0</v>
      </c>
      <c r="H53" s="173">
        <v>0</v>
      </c>
      <c r="I53" s="173">
        <v>0</v>
      </c>
      <c r="J53" s="173">
        <v>0</v>
      </c>
      <c r="K53" s="103" t="s">
        <v>486</v>
      </c>
    </row>
    <row r="54" s="2" customFormat="1" ht="20.1" customHeight="1">
      <c r="A54" s="9" t="s">
        <v>39</v>
      </c>
      <c r="B54" s="10">
        <v>1063</v>
      </c>
      <c r="C54" s="173">
        <v>0</v>
      </c>
      <c r="D54" s="173">
        <v>0</v>
      </c>
      <c r="E54" s="173">
        <v>0</v>
      </c>
      <c r="F54" s="180">
        <f>SUM(G54:J54)</f>
        <v>0</v>
      </c>
      <c r="G54" s="173">
        <v>0</v>
      </c>
      <c r="H54" s="173">
        <v>0</v>
      </c>
      <c r="I54" s="173">
        <v>0</v>
      </c>
      <c r="J54" s="173">
        <v>0</v>
      </c>
      <c r="K54" s="103" t="s">
        <v>486</v>
      </c>
    </row>
    <row r="55" s="2" customFormat="1" ht="20.1" customHeight="1">
      <c r="A55" s="9" t="s">
        <v>40</v>
      </c>
      <c r="B55" s="10">
        <v>1064</v>
      </c>
      <c r="C55" s="173">
        <v>0</v>
      </c>
      <c r="D55" s="173">
        <v>0</v>
      </c>
      <c r="E55" s="173">
        <v>0</v>
      </c>
      <c r="F55" s="180">
        <f>SUM(G55:J55)</f>
        <v>0</v>
      </c>
      <c r="G55" s="173">
        <v>0</v>
      </c>
      <c r="H55" s="173">
        <v>0</v>
      </c>
      <c r="I55" s="173">
        <v>0</v>
      </c>
      <c r="J55" s="173">
        <v>0</v>
      </c>
      <c r="K55" s="103" t="s">
        <v>486</v>
      </c>
    </row>
    <row r="56" s="2" customFormat="1" ht="20.1" customHeight="1">
      <c r="A56" s="9" t="s">
        <v>60</v>
      </c>
      <c r="B56" s="10">
        <v>1065</v>
      </c>
      <c r="C56" s="173">
        <v>0</v>
      </c>
      <c r="D56" s="173">
        <v>0</v>
      </c>
      <c r="E56" s="173">
        <v>0</v>
      </c>
      <c r="F56" s="180">
        <f>SUM(G56:J56)</f>
        <v>0</v>
      </c>
      <c r="G56" s="173">
        <v>0</v>
      </c>
      <c r="H56" s="173">
        <v>0</v>
      </c>
      <c r="I56" s="173">
        <v>0</v>
      </c>
      <c r="J56" s="173">
        <v>0</v>
      </c>
      <c r="K56" s="103" t="s">
        <v>486</v>
      </c>
    </row>
    <row r="57" s="2" customFormat="1" ht="20.1" customHeight="1">
      <c r="A57" s="9" t="s">
        <v>82</v>
      </c>
      <c r="B57" s="10">
        <v>1066</v>
      </c>
      <c r="C57" s="173">
        <v>0</v>
      </c>
      <c r="D57" s="173">
        <v>0</v>
      </c>
      <c r="E57" s="173">
        <v>0</v>
      </c>
      <c r="F57" s="180">
        <f>SUM(G57:J57)</f>
        <v>0</v>
      </c>
      <c r="G57" s="173">
        <v>0</v>
      </c>
      <c r="H57" s="173">
        <v>0</v>
      </c>
      <c r="I57" s="173">
        <v>0</v>
      </c>
      <c r="J57" s="173">
        <v>0</v>
      </c>
      <c r="K57" s="103" t="s">
        <v>486</v>
      </c>
    </row>
    <row r="58" s="2" customFormat="1" ht="20.1" customHeight="1">
      <c r="A58" s="9" t="s">
        <v>125</v>
      </c>
      <c r="B58" s="10">
        <v>1067</v>
      </c>
      <c r="C58" s="173">
        <v>0</v>
      </c>
      <c r="D58" s="173">
        <v>0</v>
      </c>
      <c r="E58" s="173">
        <v>0</v>
      </c>
      <c r="F58" s="180">
        <f>SUM(G58:J58)</f>
        <v>0</v>
      </c>
      <c r="G58" s="173">
        <v>0</v>
      </c>
      <c r="H58" s="173">
        <v>0</v>
      </c>
      <c r="I58" s="173">
        <v>0</v>
      </c>
      <c r="J58" s="173">
        <v>0</v>
      </c>
      <c r="K58" s="103" t="s">
        <v>486</v>
      </c>
    </row>
    <row r="59" s="2" customFormat="1" ht="20.1" customHeight="1">
      <c r="A59" s="9" t="s">
        <v>486</v>
      </c>
      <c r="B59" s="10" t="s">
        <v>486</v>
      </c>
      <c r="C59" s="173">
        <v>0</v>
      </c>
      <c r="D59" s="173">
        <v>0</v>
      </c>
      <c r="E59" s="173">
        <v>0</v>
      </c>
      <c r="F59" s="180">
        <f>SUM(G59:J59)</f>
        <v>0</v>
      </c>
      <c r="G59" s="173">
        <v>0</v>
      </c>
      <c r="H59" s="173">
        <v>0</v>
      </c>
      <c r="I59" s="173">
        <v>0</v>
      </c>
      <c r="J59" s="173">
        <v>0</v>
      </c>
      <c r="K59" s="103" t="s">
        <v>486</v>
      </c>
    </row>
    <row r="60" s="2" customFormat="1" ht="20.1" customHeight="1">
      <c r="A60" s="9" t="s">
        <v>486</v>
      </c>
      <c r="B60" s="10" t="s">
        <v>486</v>
      </c>
      <c r="C60" s="173">
        <v>0</v>
      </c>
      <c r="D60" s="173">
        <v>0</v>
      </c>
      <c r="E60" s="173">
        <v>0</v>
      </c>
      <c r="F60" s="180">
        <f>SUM(G60:J60)</f>
        <v>0</v>
      </c>
      <c r="G60" s="173">
        <v>0</v>
      </c>
      <c r="H60" s="173">
        <v>0</v>
      </c>
      <c r="I60" s="173">
        <v>0</v>
      </c>
      <c r="J60" s="173">
        <v>0</v>
      </c>
      <c r="K60" s="103" t="s">
        <v>486</v>
      </c>
    </row>
    <row r="61" s="2" customFormat="1" ht="20.1" customHeight="1">
      <c r="A61" s="9" t="s">
        <v>316</v>
      </c>
      <c r="B61" s="10">
        <v>1070</v>
      </c>
      <c r="C61" s="180">
        <f>SUM(C62,C63,C65)</f>
        <v>0</v>
      </c>
      <c r="D61" s="180">
        <f>SUM(D62,D63,D65)</f>
        <v>0</v>
      </c>
      <c r="E61" s="180">
        <f>SUM(E62,E63,E65)</f>
        <v>0</v>
      </c>
      <c r="F61" s="180">
        <f>SUM(G61:J61)</f>
        <v>0</v>
      </c>
      <c r="G61" s="180">
        <f>SUM(G62,G63,G65)</f>
        <v>0</v>
      </c>
      <c r="H61" s="180">
        <f>SUM(H62,H63,H65)</f>
        <v>0</v>
      </c>
      <c r="I61" s="180">
        <f>SUM(I62,I63,I65)</f>
        <v>0</v>
      </c>
      <c r="J61" s="180">
        <f>SUM(J62,J63,J65)</f>
        <v>0</v>
      </c>
      <c r="K61" s="103" t="s">
        <v>486</v>
      </c>
    </row>
    <row r="62" s="2" customFormat="1" ht="20.1" customHeight="1">
      <c r="A62" s="9" t="s">
        <v>194</v>
      </c>
      <c r="B62" s="10">
        <v>1071</v>
      </c>
      <c r="C62" s="173">
        <v>0</v>
      </c>
      <c r="D62" s="173">
        <v>0</v>
      </c>
      <c r="E62" s="173">
        <v>0</v>
      </c>
      <c r="F62" s="180">
        <f>SUM(G62:J62)</f>
        <v>0</v>
      </c>
      <c r="G62" s="173">
        <v>0</v>
      </c>
      <c r="H62" s="173">
        <v>0</v>
      </c>
      <c r="I62" s="173">
        <v>0</v>
      </c>
      <c r="J62" s="173">
        <v>0</v>
      </c>
      <c r="K62" s="103" t="s">
        <v>486</v>
      </c>
    </row>
    <row r="63" s="2" customFormat="1" ht="20.1" customHeight="1">
      <c r="A63" s="9" t="s">
        <v>317</v>
      </c>
      <c r="B63" s="10">
        <v>1072</v>
      </c>
      <c r="C63" s="173">
        <v>0</v>
      </c>
      <c r="D63" s="173">
        <v>0</v>
      </c>
      <c r="E63" s="173">
        <v>0</v>
      </c>
      <c r="F63" s="180">
        <f>SUM(G63:J63)</f>
        <v>0</v>
      </c>
      <c r="G63" s="173">
        <v>0</v>
      </c>
      <c r="H63" s="173">
        <v>0</v>
      </c>
      <c r="I63" s="173">
        <v>0</v>
      </c>
      <c r="J63" s="173">
        <v>0</v>
      </c>
      <c r="K63" s="103" t="s">
        <v>486</v>
      </c>
    </row>
    <row r="64" s="2" customFormat="1" ht="20.1" customHeight="1">
      <c r="A64" s="9" t="s">
        <v>486</v>
      </c>
      <c r="B64" s="10" t="s">
        <v>486</v>
      </c>
      <c r="C64" s="173">
        <v>0</v>
      </c>
      <c r="D64" s="173">
        <v>0</v>
      </c>
      <c r="E64" s="173">
        <v>0</v>
      </c>
      <c r="F64" s="180">
        <f>SUM(G64:J64)</f>
        <v>0</v>
      </c>
      <c r="G64" s="173">
        <v>0</v>
      </c>
      <c r="H64" s="173">
        <v>0</v>
      </c>
      <c r="I64" s="173">
        <v>0</v>
      </c>
      <c r="J64" s="173">
        <v>0</v>
      </c>
      <c r="K64" s="103" t="s">
        <v>486</v>
      </c>
    </row>
    <row r="65" s="2" customFormat="1" ht="20.1" customHeight="1">
      <c r="A65" s="9" t="s">
        <v>318</v>
      </c>
      <c r="B65" s="10">
        <v>1073</v>
      </c>
      <c r="C65" s="173">
        <v>1987</v>
      </c>
      <c r="D65" s="173">
        <v>1940</v>
      </c>
      <c r="E65" s="173">
        <v>1900</v>
      </c>
      <c r="F65" s="180">
        <f>SUM(G65:J65)</f>
        <v>0</v>
      </c>
      <c r="G65" s="173">
        <v>475</v>
      </c>
      <c r="H65" s="173">
        <v>475</v>
      </c>
      <c r="I65" s="173">
        <v>475</v>
      </c>
      <c r="J65" s="173">
        <v>475</v>
      </c>
      <c r="K65" s="103" t="s">
        <v>486</v>
      </c>
    </row>
    <row r="66" s="2" customFormat="1" ht="20.1" customHeight="1">
      <c r="A66" s="9" t="s">
        <v>486</v>
      </c>
      <c r="B66" s="10" t="s">
        <v>486</v>
      </c>
      <c r="C66" s="173">
        <v>0</v>
      </c>
      <c r="D66" s="173">
        <v>0</v>
      </c>
      <c r="E66" s="173">
        <v>0</v>
      </c>
      <c r="F66" s="180">
        <f>SUM(G66:J66)</f>
        <v>0</v>
      </c>
      <c r="G66" s="173">
        <v>0</v>
      </c>
      <c r="H66" s="173">
        <v>0</v>
      </c>
      <c r="I66" s="173">
        <v>0</v>
      </c>
      <c r="J66" s="173">
        <v>0</v>
      </c>
      <c r="K66" s="103" t="s">
        <v>486</v>
      </c>
    </row>
    <row r="67" s="2" customFormat="1" ht="20.1" customHeight="1">
      <c r="A67" s="9" t="s">
        <v>539</v>
      </c>
      <c r="B67" s="10" t="s">
        <v>540</v>
      </c>
      <c r="C67" s="173">
        <v>1980</v>
      </c>
      <c r="D67" s="173">
        <v>1900</v>
      </c>
      <c r="E67" s="173">
        <v>1900</v>
      </c>
      <c r="F67" s="180">
        <f>SUM(G67:J67)</f>
        <v>0</v>
      </c>
      <c r="G67" s="173">
        <v>475</v>
      </c>
      <c r="H67" s="173">
        <v>475</v>
      </c>
      <c r="I67" s="173">
        <v>475</v>
      </c>
      <c r="J67" s="173">
        <v>475</v>
      </c>
      <c r="K67" s="103" t="s">
        <v>541</v>
      </c>
    </row>
    <row r="68" s="2" customFormat="1" ht="20.1" customHeight="1">
      <c r="A68" s="9" t="s">
        <v>542</v>
      </c>
      <c r="B68" s="10" t="s">
        <v>543</v>
      </c>
      <c r="C68" s="173">
        <v>7</v>
      </c>
      <c r="D68" s="173">
        <v>40</v>
      </c>
      <c r="E68" s="173">
        <v>0</v>
      </c>
      <c r="F68" s="180">
        <f>SUM(G68:J68)</f>
        <v>0</v>
      </c>
      <c r="G68" s="173">
        <v>0</v>
      </c>
      <c r="H68" s="173">
        <v>0</v>
      </c>
      <c r="I68" s="173">
        <v>0</v>
      </c>
      <c r="J68" s="173">
        <v>0</v>
      </c>
      <c r="K68" s="103" t="s">
        <v>486</v>
      </c>
    </row>
    <row r="69" s="2" customFormat="1" ht="20.1" customHeight="1">
      <c r="A69" s="85" t="s">
        <v>84</v>
      </c>
      <c r="B69" s="10">
        <v>1080</v>
      </c>
      <c r="C69" s="180">
        <f>SUM(C70,C71,C73:C76)</f>
        <v>0</v>
      </c>
      <c r="D69" s="180">
        <f>SUM(D70,D71,D73:D76)</f>
        <v>0</v>
      </c>
      <c r="E69" s="180">
        <f>SUM(E70,E71,E73:E76)</f>
        <v>0</v>
      </c>
      <c r="F69" s="180">
        <f>SUM(G69:J69)</f>
        <v>0</v>
      </c>
      <c r="G69" s="180">
        <f>SUM(G70,G71,G73:G76)</f>
        <v>0</v>
      </c>
      <c r="H69" s="180">
        <f>SUM(H70,H71,H73:H76)</f>
        <v>0</v>
      </c>
      <c r="I69" s="180">
        <f>SUM(I70,I71,I73:I76)</f>
        <v>0</v>
      </c>
      <c r="J69" s="180">
        <f>SUM(J70,J71,J73:J76)</f>
        <v>0</v>
      </c>
      <c r="K69" s="103" t="s">
        <v>486</v>
      </c>
    </row>
    <row r="70" s="2" customFormat="1" ht="20.1" customHeight="1">
      <c r="A70" s="9" t="s">
        <v>194</v>
      </c>
      <c r="B70" s="10">
        <v>1081</v>
      </c>
      <c r="C70" s="173">
        <v>0</v>
      </c>
      <c r="D70" s="173">
        <v>0</v>
      </c>
      <c r="E70" s="173">
        <v>0</v>
      </c>
      <c r="F70" s="180">
        <f>SUM(G70:J70)</f>
        <v>0</v>
      </c>
      <c r="G70" s="173">
        <v>0</v>
      </c>
      <c r="H70" s="173">
        <v>0</v>
      </c>
      <c r="I70" s="173">
        <v>0</v>
      </c>
      <c r="J70" s="173">
        <v>0</v>
      </c>
      <c r="K70" s="103" t="s">
        <v>486</v>
      </c>
    </row>
    <row r="71" s="2" customFormat="1" ht="20.1" customHeight="1">
      <c r="A71" s="9" t="s">
        <v>319</v>
      </c>
      <c r="B71" s="10">
        <v>1082</v>
      </c>
      <c r="C71" s="173">
        <v>0</v>
      </c>
      <c r="D71" s="173">
        <v>0</v>
      </c>
      <c r="E71" s="173">
        <v>0</v>
      </c>
      <c r="F71" s="180">
        <f>SUM(G71:J71)</f>
        <v>0</v>
      </c>
      <c r="G71" s="173">
        <v>0</v>
      </c>
      <c r="H71" s="173">
        <v>0</v>
      </c>
      <c r="I71" s="173">
        <v>0</v>
      </c>
      <c r="J71" s="173">
        <v>0</v>
      </c>
      <c r="K71" s="103" t="s">
        <v>486</v>
      </c>
    </row>
    <row r="72" s="2" customFormat="1" ht="20.1" customHeight="1">
      <c r="A72" s="9" t="s">
        <v>486</v>
      </c>
      <c r="B72" s="10" t="s">
        <v>486</v>
      </c>
      <c r="C72" s="173">
        <v>0</v>
      </c>
      <c r="D72" s="173">
        <v>0</v>
      </c>
      <c r="E72" s="173">
        <v>0</v>
      </c>
      <c r="F72" s="180">
        <f>SUM(G72:J72)</f>
        <v>0</v>
      </c>
      <c r="G72" s="173">
        <v>0</v>
      </c>
      <c r="H72" s="173">
        <v>0</v>
      </c>
      <c r="I72" s="173">
        <v>0</v>
      </c>
      <c r="J72" s="173">
        <v>0</v>
      </c>
      <c r="K72" s="103" t="s">
        <v>486</v>
      </c>
    </row>
    <row r="73" s="2" customFormat="1" ht="20.1" customHeight="1">
      <c r="A73" s="9" t="s">
        <v>68</v>
      </c>
      <c r="B73" s="10">
        <v>1083</v>
      </c>
      <c r="C73" s="173">
        <v>0</v>
      </c>
      <c r="D73" s="173">
        <v>0</v>
      </c>
      <c r="E73" s="173">
        <v>0</v>
      </c>
      <c r="F73" s="180">
        <f>SUM(G73:J73)</f>
        <v>0</v>
      </c>
      <c r="G73" s="173">
        <v>0</v>
      </c>
      <c r="H73" s="173">
        <v>0</v>
      </c>
      <c r="I73" s="173">
        <v>0</v>
      </c>
      <c r="J73" s="173">
        <v>0</v>
      </c>
      <c r="K73" s="103" t="s">
        <v>486</v>
      </c>
    </row>
    <row r="74" s="2" customFormat="1" ht="20.1" customHeight="1">
      <c r="A74" s="9" t="s">
        <v>51</v>
      </c>
      <c r="B74" s="10">
        <v>1084</v>
      </c>
      <c r="C74" s="173">
        <v>0</v>
      </c>
      <c r="D74" s="173">
        <v>0</v>
      </c>
      <c r="E74" s="173">
        <v>0</v>
      </c>
      <c r="F74" s="180">
        <f>SUM(G74:J74)</f>
        <v>0</v>
      </c>
      <c r="G74" s="173">
        <v>0</v>
      </c>
      <c r="H74" s="173">
        <v>0</v>
      </c>
      <c r="I74" s="173">
        <v>0</v>
      </c>
      <c r="J74" s="173">
        <v>0</v>
      </c>
      <c r="K74" s="103" t="s">
        <v>486</v>
      </c>
    </row>
    <row r="75" s="2" customFormat="1" ht="20.1" customHeight="1">
      <c r="A75" s="9" t="s">
        <v>58</v>
      </c>
      <c r="B75" s="10">
        <v>1085</v>
      </c>
      <c r="C75" s="173">
        <v>0</v>
      </c>
      <c r="D75" s="173">
        <v>0</v>
      </c>
      <c r="E75" s="173">
        <v>0</v>
      </c>
      <c r="F75" s="180">
        <f>SUM(G75:J75)</f>
        <v>0</v>
      </c>
      <c r="G75" s="173">
        <v>0</v>
      </c>
      <c r="H75" s="173">
        <v>0</v>
      </c>
      <c r="I75" s="173">
        <v>0</v>
      </c>
      <c r="J75" s="173">
        <v>0</v>
      </c>
      <c r="K75" s="103" t="s">
        <v>486</v>
      </c>
    </row>
    <row r="76" s="2" customFormat="1" ht="20.1" customHeight="1">
      <c r="A76" s="9" t="s">
        <v>216</v>
      </c>
      <c r="B76" s="10">
        <v>1086</v>
      </c>
      <c r="C76" s="173">
        <v>-806</v>
      </c>
      <c r="D76" s="173">
        <v>-824</v>
      </c>
      <c r="E76" s="173">
        <v>-530</v>
      </c>
      <c r="F76" s="180">
        <f>SUM(G76:J76)</f>
        <v>0</v>
      </c>
      <c r="G76" s="173">
        <v>-122</v>
      </c>
      <c r="H76" s="173">
        <v>-123</v>
      </c>
      <c r="I76" s="173">
        <v>-122</v>
      </c>
      <c r="J76" s="173">
        <v>-123</v>
      </c>
      <c r="K76" s="103" t="s">
        <v>486</v>
      </c>
    </row>
    <row r="77" s="2" customFormat="1" ht="20.1" customHeight="1">
      <c r="A77" s="9" t="s">
        <v>486</v>
      </c>
      <c r="B77" s="10" t="s">
        <v>486</v>
      </c>
      <c r="C77" s="173">
        <v>0</v>
      </c>
      <c r="D77" s="173">
        <v>0</v>
      </c>
      <c r="E77" s="173">
        <v>0</v>
      </c>
      <c r="F77" s="180">
        <f>SUM(G77:J77)</f>
        <v>0</v>
      </c>
      <c r="G77" s="173">
        <v>0</v>
      </c>
      <c r="H77" s="173">
        <v>0</v>
      </c>
      <c r="I77" s="173">
        <v>0</v>
      </c>
      <c r="J77" s="173">
        <v>0</v>
      </c>
      <c r="K77" s="103" t="s">
        <v>486</v>
      </c>
    </row>
    <row r="78" s="2" customFormat="1" ht="20.1" customHeight="1">
      <c r="A78" s="9" t="s">
        <v>544</v>
      </c>
      <c r="B78" s="10" t="s">
        <v>545</v>
      </c>
      <c r="C78" s="173">
        <v>-17</v>
      </c>
      <c r="D78" s="173">
        <v>-16</v>
      </c>
      <c r="E78" s="173">
        <v>-20</v>
      </c>
      <c r="F78" s="180">
        <f>SUM(G78:J78)</f>
        <v>0</v>
      </c>
      <c r="G78" s="173">
        <v>-5</v>
      </c>
      <c r="H78" s="173">
        <v>-5</v>
      </c>
      <c r="I78" s="173">
        <v>-5</v>
      </c>
      <c r="J78" s="173">
        <v>-5</v>
      </c>
      <c r="K78" s="103" t="s">
        <v>546</v>
      </c>
    </row>
    <row r="79" s="2" customFormat="1" ht="20.1" customHeight="1">
      <c r="A79" s="9" t="s">
        <v>547</v>
      </c>
      <c r="B79" s="10" t="s">
        <v>548</v>
      </c>
      <c r="C79" s="173">
        <v>-421</v>
      </c>
      <c r="D79" s="173">
        <v>0</v>
      </c>
      <c r="E79" s="173">
        <v>-400</v>
      </c>
      <c r="F79" s="180">
        <f>SUM(G79:J79)</f>
        <v>0</v>
      </c>
      <c r="G79" s="173">
        <v>-50</v>
      </c>
      <c r="H79" s="173">
        <v>-50</v>
      </c>
      <c r="I79" s="173">
        <v>-50</v>
      </c>
      <c r="J79" s="173">
        <v>-50</v>
      </c>
      <c r="K79" s="103" t="s">
        <v>486</v>
      </c>
    </row>
    <row r="80" s="2" customFormat="1" ht="20.1" customHeight="1">
      <c r="A80" s="9" t="s">
        <v>549</v>
      </c>
      <c r="B80" s="10" t="s">
        <v>550</v>
      </c>
      <c r="C80" s="173">
        <v>-9</v>
      </c>
      <c r="D80" s="173">
        <v>-8</v>
      </c>
      <c r="E80" s="173">
        <v>-10</v>
      </c>
      <c r="F80" s="180">
        <f>SUM(G80:J80)</f>
        <v>0</v>
      </c>
      <c r="G80" s="173">
        <v>-2</v>
      </c>
      <c r="H80" s="173">
        <v>-3</v>
      </c>
      <c r="I80" s="173">
        <v>-2</v>
      </c>
      <c r="J80" s="173">
        <v>-3</v>
      </c>
      <c r="K80" s="103" t="s">
        <v>551</v>
      </c>
    </row>
    <row r="81" s="2" customFormat="1" ht="20.1" customHeight="1">
      <c r="A81" s="9" t="s">
        <v>552</v>
      </c>
      <c r="B81" s="10" t="s">
        <v>553</v>
      </c>
      <c r="C81" s="173">
        <v>-38</v>
      </c>
      <c r="D81" s="173">
        <v>0</v>
      </c>
      <c r="E81" s="173">
        <v>0</v>
      </c>
      <c r="F81" s="180">
        <f>SUM(G81:J81)</f>
        <v>0</v>
      </c>
      <c r="G81" s="173">
        <v>0</v>
      </c>
      <c r="H81" s="173">
        <v>0</v>
      </c>
      <c r="I81" s="173">
        <v>0</v>
      </c>
      <c r="J81" s="173">
        <v>0</v>
      </c>
      <c r="K81" s="103" t="s">
        <v>486</v>
      </c>
    </row>
    <row r="82" s="2" customFormat="1" ht="20.1" customHeight="1">
      <c r="A82" s="9" t="s">
        <v>554</v>
      </c>
      <c r="B82" s="10" t="s">
        <v>555</v>
      </c>
      <c r="C82" s="173">
        <v>-321</v>
      </c>
      <c r="D82" s="173">
        <v>-800</v>
      </c>
      <c r="E82" s="173">
        <v>-100</v>
      </c>
      <c r="F82" s="180">
        <f>SUM(G82:J82)</f>
        <v>0</v>
      </c>
      <c r="G82" s="173">
        <v>-65</v>
      </c>
      <c r="H82" s="173">
        <v>-65</v>
      </c>
      <c r="I82" s="173">
        <v>-65</v>
      </c>
      <c r="J82" s="173">
        <v>-65</v>
      </c>
      <c r="K82" s="103" t="s">
        <v>556</v>
      </c>
    </row>
    <row r="83" s="6" customFormat="1" ht="20.1" customHeight="1">
      <c r="A83" s="11" t="s">
        <v>4</v>
      </c>
      <c r="B83" s="12">
        <v>1100</v>
      </c>
      <c r="C83" s="174">
        <f>SUM(C25,C26,C51,C61,C69)</f>
        <v>0</v>
      </c>
      <c r="D83" s="174">
        <f>SUM(D25,D26,D51,D61,D69)</f>
        <v>0</v>
      </c>
      <c r="E83" s="174">
        <f>SUM(E25,E26,E51,E61,E69)</f>
        <v>0</v>
      </c>
      <c r="F83" s="174">
        <f>SUM(F25,F26,F51,F61,F69)</f>
        <v>0</v>
      </c>
      <c r="G83" s="174">
        <f>SUM(G25,G26,G51,G61,G69)</f>
        <v>0</v>
      </c>
      <c r="H83" s="174">
        <f>SUM(H25,H26,H51,H61,H69)</f>
        <v>0</v>
      </c>
      <c r="I83" s="174">
        <f>SUM(I25,I26,I51,I61,I69)</f>
        <v>0</v>
      </c>
      <c r="J83" s="174">
        <f>SUM(J25,J26,J51,J61,J69)</f>
        <v>0</v>
      </c>
      <c r="K83" s="106" t="s">
        <v>486</v>
      </c>
    </row>
    <row r="84" ht="20.1" customHeight="1">
      <c r="A84" s="9" t="s">
        <v>114</v>
      </c>
      <c r="B84" s="10">
        <v>1110</v>
      </c>
      <c r="C84" s="173">
        <v>0</v>
      </c>
      <c r="D84" s="173">
        <v>0</v>
      </c>
      <c r="E84" s="173">
        <v>0</v>
      </c>
      <c r="F84" s="180">
        <f>SUM(G84:J84)</f>
        <v>0</v>
      </c>
      <c r="G84" s="173">
        <v>0</v>
      </c>
      <c r="H84" s="173">
        <v>0</v>
      </c>
      <c r="I84" s="173">
        <v>0</v>
      </c>
      <c r="J84" s="173">
        <v>0</v>
      </c>
      <c r="K84" s="103" t="s">
        <v>486</v>
      </c>
    </row>
    <row r="85" ht="20.1" customHeight="1">
      <c r="A85" s="9" t="s">
        <v>486</v>
      </c>
      <c r="B85" s="10" t="s">
        <v>486</v>
      </c>
      <c r="C85" s="173">
        <v>0</v>
      </c>
      <c r="D85" s="173">
        <v>0</v>
      </c>
      <c r="E85" s="173">
        <v>0</v>
      </c>
      <c r="F85" s="180">
        <f>SUM(G85:J85)</f>
        <v>0</v>
      </c>
      <c r="G85" s="173">
        <v>0</v>
      </c>
      <c r="H85" s="173">
        <v>0</v>
      </c>
      <c r="I85" s="173">
        <v>0</v>
      </c>
      <c r="J85" s="173">
        <v>0</v>
      </c>
      <c r="K85" s="103" t="s">
        <v>486</v>
      </c>
    </row>
    <row r="86" ht="20.1" customHeight="1">
      <c r="A86" s="9" t="s">
        <v>118</v>
      </c>
      <c r="B86" s="10">
        <v>1120</v>
      </c>
      <c r="C86" s="173">
        <v>0</v>
      </c>
      <c r="D86" s="173">
        <v>0</v>
      </c>
      <c r="E86" s="173">
        <v>0</v>
      </c>
      <c r="F86" s="180">
        <f>SUM(G86:J86)</f>
        <v>0</v>
      </c>
      <c r="G86" s="173">
        <v>0</v>
      </c>
      <c r="H86" s="173">
        <v>0</v>
      </c>
      <c r="I86" s="173">
        <v>0</v>
      </c>
      <c r="J86" s="173">
        <v>0</v>
      </c>
      <c r="K86" s="103" t="s">
        <v>486</v>
      </c>
    </row>
    <row r="87" ht="20.1" customHeight="1">
      <c r="A87" s="9" t="s">
        <v>486</v>
      </c>
      <c r="B87" s="10" t="s">
        <v>486</v>
      </c>
      <c r="C87" s="173">
        <v>0</v>
      </c>
      <c r="D87" s="173">
        <v>0</v>
      </c>
      <c r="E87" s="173">
        <v>0</v>
      </c>
      <c r="F87" s="180">
        <f>SUM(G87:J87)</f>
        <v>0</v>
      </c>
      <c r="G87" s="173">
        <v>0</v>
      </c>
      <c r="H87" s="173">
        <v>0</v>
      </c>
      <c r="I87" s="173">
        <v>0</v>
      </c>
      <c r="J87" s="173">
        <v>0</v>
      </c>
      <c r="K87" s="103" t="s">
        <v>486</v>
      </c>
    </row>
    <row r="88" ht="20.1" customHeight="1">
      <c r="A88" s="9" t="s">
        <v>115</v>
      </c>
      <c r="B88" s="10">
        <v>1130</v>
      </c>
      <c r="C88" s="173">
        <v>0</v>
      </c>
      <c r="D88" s="173">
        <v>0</v>
      </c>
      <c r="E88" s="173">
        <v>0</v>
      </c>
      <c r="F88" s="180">
        <f>SUM(G88:J88)</f>
        <v>0</v>
      </c>
      <c r="G88" s="173">
        <v>0</v>
      </c>
      <c r="H88" s="173">
        <v>0</v>
      </c>
      <c r="I88" s="173">
        <v>0</v>
      </c>
      <c r="J88" s="173">
        <v>0</v>
      </c>
      <c r="K88" s="103" t="s">
        <v>486</v>
      </c>
    </row>
    <row r="89" ht="20.1" customHeight="1">
      <c r="A89" s="9" t="s">
        <v>486</v>
      </c>
      <c r="B89" s="10" t="s">
        <v>486</v>
      </c>
      <c r="C89" s="173">
        <v>0</v>
      </c>
      <c r="D89" s="173">
        <v>0</v>
      </c>
      <c r="E89" s="173">
        <v>0</v>
      </c>
      <c r="F89" s="180">
        <f>SUM(G89:J89)</f>
        <v>0</v>
      </c>
      <c r="G89" s="173">
        <v>0</v>
      </c>
      <c r="H89" s="173">
        <v>0</v>
      </c>
      <c r="I89" s="173">
        <v>0</v>
      </c>
      <c r="J89" s="173">
        <v>0</v>
      </c>
      <c r="K89" s="103" t="s">
        <v>486</v>
      </c>
    </row>
    <row r="90" ht="20.1" customHeight="1">
      <c r="A90" s="9" t="s">
        <v>486</v>
      </c>
      <c r="B90" s="10" t="s">
        <v>486</v>
      </c>
      <c r="C90" s="173">
        <v>0</v>
      </c>
      <c r="D90" s="173">
        <v>0</v>
      </c>
      <c r="E90" s="173">
        <v>0</v>
      </c>
      <c r="F90" s="180">
        <f>SUM(G90:J90)</f>
        <v>0</v>
      </c>
      <c r="G90" s="173">
        <v>0</v>
      </c>
      <c r="H90" s="173">
        <v>0</v>
      </c>
      <c r="I90" s="173">
        <v>0</v>
      </c>
      <c r="J90" s="173">
        <v>0</v>
      </c>
      <c r="K90" s="103" t="s">
        <v>486</v>
      </c>
    </row>
    <row r="91" ht="20.1" customHeight="1">
      <c r="A91" s="9" t="s">
        <v>117</v>
      </c>
      <c r="B91" s="10">
        <v>1140</v>
      </c>
      <c r="C91" s="173">
        <v>0</v>
      </c>
      <c r="D91" s="173">
        <v>0</v>
      </c>
      <c r="E91" s="173">
        <v>0</v>
      </c>
      <c r="F91" s="180">
        <f>SUM(G91:J91)</f>
        <v>0</v>
      </c>
      <c r="G91" s="173">
        <v>0</v>
      </c>
      <c r="H91" s="173">
        <v>0</v>
      </c>
      <c r="I91" s="173">
        <v>0</v>
      </c>
      <c r="J91" s="173">
        <v>0</v>
      </c>
      <c r="K91" s="103" t="s">
        <v>486</v>
      </c>
    </row>
    <row r="92" ht="20.1" customHeight="1">
      <c r="A92" s="9" t="s">
        <v>486</v>
      </c>
      <c r="B92" s="10" t="s">
        <v>486</v>
      </c>
      <c r="C92" s="173">
        <v>0</v>
      </c>
      <c r="D92" s="173">
        <v>0</v>
      </c>
      <c r="E92" s="173">
        <v>0</v>
      </c>
      <c r="F92" s="180">
        <f>SUM(G92:J92)</f>
        <v>0</v>
      </c>
      <c r="G92" s="173">
        <v>0</v>
      </c>
      <c r="H92" s="173">
        <v>0</v>
      </c>
      <c r="I92" s="173">
        <v>0</v>
      </c>
      <c r="J92" s="173">
        <v>0</v>
      </c>
      <c r="K92" s="103" t="s">
        <v>486</v>
      </c>
    </row>
    <row r="93" ht="20.1" customHeight="1">
      <c r="A93" s="9" t="s">
        <v>277</v>
      </c>
      <c r="B93" s="10">
        <v>1150</v>
      </c>
      <c r="C93" s="180">
        <f>SUM(C94:C95)</f>
        <v>0</v>
      </c>
      <c r="D93" s="180">
        <f>SUM(D94:D95)</f>
        <v>0</v>
      </c>
      <c r="E93" s="180">
        <f>SUM(E94:E95)</f>
        <v>0</v>
      </c>
      <c r="F93" s="180">
        <f>SUM(G93:J93)</f>
        <v>0</v>
      </c>
      <c r="G93" s="180">
        <f>SUM(G94:G95)</f>
        <v>0</v>
      </c>
      <c r="H93" s="180">
        <f>SUM(H94:H95)</f>
        <v>0</v>
      </c>
      <c r="I93" s="180">
        <f>SUM(I94:I95)</f>
        <v>0</v>
      </c>
      <c r="J93" s="180">
        <f>SUM(J94:J95)</f>
        <v>0</v>
      </c>
      <c r="K93" s="103" t="s">
        <v>486</v>
      </c>
    </row>
    <row r="94" ht="20.1" customHeight="1">
      <c r="A94" s="9" t="s">
        <v>194</v>
      </c>
      <c r="B94" s="10">
        <v>1151</v>
      </c>
      <c r="C94" s="173">
        <v>0</v>
      </c>
      <c r="D94" s="173">
        <v>0</v>
      </c>
      <c r="E94" s="173">
        <v>0</v>
      </c>
      <c r="F94" s="180">
        <f>SUM(G94:J94)</f>
        <v>0</v>
      </c>
      <c r="G94" s="173">
        <v>0</v>
      </c>
      <c r="H94" s="173">
        <v>0</v>
      </c>
      <c r="I94" s="173">
        <v>0</v>
      </c>
      <c r="J94" s="173">
        <v>0</v>
      </c>
      <c r="K94" s="103" t="s">
        <v>486</v>
      </c>
    </row>
    <row r="95" ht="20.1" customHeight="1">
      <c r="A95" s="9" t="s">
        <v>320</v>
      </c>
      <c r="B95" s="10">
        <v>1152</v>
      </c>
      <c r="C95" s="173">
        <v>2</v>
      </c>
      <c r="D95" s="173">
        <v>0</v>
      </c>
      <c r="E95" s="173">
        <v>2</v>
      </c>
      <c r="F95" s="180">
        <f>SUM(G95:J95)</f>
        <v>0</v>
      </c>
      <c r="G95" s="173">
        <v>0</v>
      </c>
      <c r="H95" s="173">
        <v>1</v>
      </c>
      <c r="I95" s="173">
        <v>0</v>
      </c>
      <c r="J95" s="173">
        <v>1</v>
      </c>
      <c r="K95" s="103" t="s">
        <v>486</v>
      </c>
    </row>
    <row r="96" ht="20.1" customHeight="1">
      <c r="A96" s="9" t="s">
        <v>486</v>
      </c>
      <c r="B96" s="10" t="s">
        <v>486</v>
      </c>
      <c r="C96" s="173">
        <v>0</v>
      </c>
      <c r="D96" s="173">
        <v>0</v>
      </c>
      <c r="E96" s="173">
        <v>0</v>
      </c>
      <c r="F96" s="180">
        <f>SUM(G96:J96)</f>
        <v>0</v>
      </c>
      <c r="G96" s="173">
        <v>0</v>
      </c>
      <c r="H96" s="173">
        <v>0</v>
      </c>
      <c r="I96" s="173">
        <v>0</v>
      </c>
      <c r="J96" s="173">
        <v>0</v>
      </c>
      <c r="K96" s="103" t="s">
        <v>486</v>
      </c>
    </row>
    <row r="97" ht="20.1" customHeight="1">
      <c r="A97" s="9" t="s">
        <v>557</v>
      </c>
      <c r="B97" s="10" t="s">
        <v>558</v>
      </c>
      <c r="C97" s="173">
        <v>2</v>
      </c>
      <c r="D97" s="173">
        <v>0</v>
      </c>
      <c r="E97" s="173">
        <v>2</v>
      </c>
      <c r="F97" s="180">
        <f>SUM(G97:J97)</f>
        <v>0</v>
      </c>
      <c r="G97" s="173">
        <v>0</v>
      </c>
      <c r="H97" s="173">
        <v>1</v>
      </c>
      <c r="I97" s="173">
        <v>0</v>
      </c>
      <c r="J97" s="173">
        <v>1</v>
      </c>
      <c r="K97" s="103" t="s">
        <v>559</v>
      </c>
    </row>
    <row r="98" ht="20.1" customHeight="1">
      <c r="A98" s="9" t="s">
        <v>321</v>
      </c>
      <c r="B98" s="10">
        <v>1160</v>
      </c>
      <c r="C98" s="180">
        <f>SUM(C99:C100)</f>
        <v>0</v>
      </c>
      <c r="D98" s="180">
        <f>SUM(D99:D100)</f>
        <v>0</v>
      </c>
      <c r="E98" s="180">
        <f>SUM(E99:E100)</f>
        <v>0</v>
      </c>
      <c r="F98" s="180">
        <f>SUM(G98:J98)</f>
        <v>0</v>
      </c>
      <c r="G98" s="180">
        <f>SUM(G99:G100)</f>
        <v>0</v>
      </c>
      <c r="H98" s="180">
        <f>SUM(H99:H100)</f>
        <v>0</v>
      </c>
      <c r="I98" s="180">
        <f>SUM(I99:I100)</f>
        <v>0</v>
      </c>
      <c r="J98" s="180">
        <f>SUM(J99:J100)</f>
        <v>0</v>
      </c>
      <c r="K98" s="103" t="s">
        <v>486</v>
      </c>
    </row>
    <row r="99" ht="20.1" customHeight="1">
      <c r="A99" s="9" t="s">
        <v>194</v>
      </c>
      <c r="B99" s="10">
        <v>1161</v>
      </c>
      <c r="C99" s="173">
        <v>0</v>
      </c>
      <c r="D99" s="173">
        <v>0</v>
      </c>
      <c r="E99" s="173">
        <v>0</v>
      </c>
      <c r="F99" s="180">
        <f>SUM(G99:J99)</f>
        <v>0</v>
      </c>
      <c r="G99" s="173">
        <v>0</v>
      </c>
      <c r="H99" s="173">
        <v>0</v>
      </c>
      <c r="I99" s="173">
        <v>0</v>
      </c>
      <c r="J99" s="173">
        <v>0</v>
      </c>
      <c r="K99" s="103" t="s">
        <v>486</v>
      </c>
    </row>
    <row r="100" ht="20.1" customHeight="1">
      <c r="A100" s="9" t="s">
        <v>124</v>
      </c>
      <c r="B100" s="10">
        <v>1162</v>
      </c>
      <c r="C100" s="173">
        <v>0</v>
      </c>
      <c r="D100" s="173">
        <v>0</v>
      </c>
      <c r="E100" s="173">
        <v>0</v>
      </c>
      <c r="F100" s="180">
        <f>SUM(G100:J100)</f>
        <v>0</v>
      </c>
      <c r="G100" s="173">
        <v>0</v>
      </c>
      <c r="H100" s="173">
        <v>0</v>
      </c>
      <c r="I100" s="173">
        <v>0</v>
      </c>
      <c r="J100" s="173">
        <v>0</v>
      </c>
      <c r="K100" s="103" t="s">
        <v>486</v>
      </c>
    </row>
    <row r="101" ht="20.1" customHeight="1">
      <c r="A101" s="9" t="s">
        <v>486</v>
      </c>
      <c r="B101" s="10" t="s">
        <v>486</v>
      </c>
      <c r="C101" s="173">
        <v>0</v>
      </c>
      <c r="D101" s="173">
        <v>0</v>
      </c>
      <c r="E101" s="173">
        <v>0</v>
      </c>
      <c r="F101" s="180">
        <f>SUM(G101:J101)</f>
        <v>0</v>
      </c>
      <c r="G101" s="173">
        <v>0</v>
      </c>
      <c r="H101" s="173">
        <v>0</v>
      </c>
      <c r="I101" s="173">
        <v>0</v>
      </c>
      <c r="J101" s="173">
        <v>0</v>
      </c>
      <c r="K101" s="103" t="s">
        <v>486</v>
      </c>
    </row>
    <row r="102" ht="20.1" customHeight="1">
      <c r="A102" s="9" t="s">
        <v>486</v>
      </c>
      <c r="B102" s="10" t="s">
        <v>486</v>
      </c>
      <c r="C102" s="173">
        <v>0</v>
      </c>
      <c r="D102" s="173">
        <v>0</v>
      </c>
      <c r="E102" s="173">
        <v>0</v>
      </c>
      <c r="F102" s="180">
        <f>SUM(G102:J102)</f>
        <v>0</v>
      </c>
      <c r="G102" s="173">
        <v>0</v>
      </c>
      <c r="H102" s="173">
        <v>0</v>
      </c>
      <c r="I102" s="173">
        <v>0</v>
      </c>
      <c r="J102" s="173">
        <v>0</v>
      </c>
      <c r="K102" s="103" t="s">
        <v>486</v>
      </c>
    </row>
    <row r="103" s="6" customFormat="1" ht="20.1" customHeight="1">
      <c r="A103" s="11" t="s">
        <v>101</v>
      </c>
      <c r="B103" s="12">
        <v>1170</v>
      </c>
      <c r="C103" s="174">
        <f>SUM(C83,C84,C86,C88,C91,C93,C98)</f>
        <v>0</v>
      </c>
      <c r="D103" s="174">
        <f>SUM(D83,D84,D86,D88,D91,D93,D98)</f>
        <v>0</v>
      </c>
      <c r="E103" s="174">
        <f>SUM(E83,E84,E86,E88,E91,E93,E98)</f>
        <v>0</v>
      </c>
      <c r="F103" s="174">
        <f>SUM(F83,F84,F86,F88,F91,F93,F98)</f>
        <v>0</v>
      </c>
      <c r="G103" s="174">
        <f>SUM(G83,G84,G86,G88,G91,G93,G98)</f>
        <v>0</v>
      </c>
      <c r="H103" s="174">
        <f>SUM(H83,H84,H86,H88,H91,H93,H98)</f>
        <v>0</v>
      </c>
      <c r="I103" s="174">
        <f>SUM(I83,I84,I86,I88,I91,I93,I98)</f>
        <v>0</v>
      </c>
      <c r="J103" s="174">
        <f>SUM(J83,J84,J86,J88,J91,J93,J98)</f>
        <v>0</v>
      </c>
      <c r="K103" s="106" t="s">
        <v>486</v>
      </c>
    </row>
    <row r="104" s="6" customFormat="1" ht="20.1" customHeight="1">
      <c r="A104" s="9" t="s">
        <v>280</v>
      </c>
      <c r="B104" s="8">
        <v>1180</v>
      </c>
      <c r="C104" s="173">
        <v>0</v>
      </c>
      <c r="D104" s="173">
        <v>-7</v>
      </c>
      <c r="E104" s="173">
        <v>-8</v>
      </c>
      <c r="F104" s="180">
        <f>SUM(G104:J104)</f>
        <v>0</v>
      </c>
      <c r="G104" s="173">
        <v>-1</v>
      </c>
      <c r="H104" s="173">
        <v>-1</v>
      </c>
      <c r="I104" s="173">
        <v>-1</v>
      </c>
      <c r="J104" s="173">
        <v>-2</v>
      </c>
      <c r="K104" s="106" t="s">
        <v>514</v>
      </c>
    </row>
    <row r="105" s="6" customFormat="1" ht="20.1" customHeight="1">
      <c r="A105" s="9" t="s">
        <v>281</v>
      </c>
      <c r="B105" s="8">
        <v>1181</v>
      </c>
      <c r="C105" s="173">
        <v>0</v>
      </c>
      <c r="D105" s="173">
        <v>0</v>
      </c>
      <c r="E105" s="173">
        <v>0</v>
      </c>
      <c r="F105" s="180">
        <f>SUM(G105:J105)</f>
        <v>0</v>
      </c>
      <c r="G105" s="173">
        <v>0</v>
      </c>
      <c r="H105" s="173">
        <v>0</v>
      </c>
      <c r="I105" s="173">
        <v>0</v>
      </c>
      <c r="J105" s="173">
        <v>0</v>
      </c>
      <c r="K105" s="106" t="s">
        <v>486</v>
      </c>
    </row>
    <row r="106" ht="20.1" customHeight="1">
      <c r="A106" s="9" t="s">
        <v>282</v>
      </c>
      <c r="B106" s="10">
        <v>1190</v>
      </c>
      <c r="C106" s="173">
        <v>0</v>
      </c>
      <c r="D106" s="173">
        <v>0</v>
      </c>
      <c r="E106" s="173">
        <v>0</v>
      </c>
      <c r="F106" s="180">
        <f>SUM(G106:J106)</f>
        <v>0</v>
      </c>
      <c r="G106" s="173">
        <v>0</v>
      </c>
      <c r="H106" s="173">
        <v>0</v>
      </c>
      <c r="I106" s="173">
        <v>0</v>
      </c>
      <c r="J106" s="173">
        <v>0</v>
      </c>
      <c r="K106" s="103" t="s">
        <v>486</v>
      </c>
    </row>
    <row r="107" ht="20.1" customHeight="1">
      <c r="A107" s="9" t="s">
        <v>283</v>
      </c>
      <c r="B107" s="7">
        <v>1191</v>
      </c>
      <c r="C107" s="173">
        <v>0</v>
      </c>
      <c r="D107" s="173">
        <v>0</v>
      </c>
      <c r="E107" s="173">
        <v>0</v>
      </c>
      <c r="F107" s="180">
        <f>SUM(G107:J107)</f>
        <v>0</v>
      </c>
      <c r="G107" s="173">
        <v>0</v>
      </c>
      <c r="H107" s="173">
        <v>0</v>
      </c>
      <c r="I107" s="173">
        <v>0</v>
      </c>
      <c r="J107" s="173">
        <v>0</v>
      </c>
      <c r="K107" s="103" t="s">
        <v>486</v>
      </c>
    </row>
    <row r="108" s="6" customFormat="1" ht="20.1" customHeight="1">
      <c r="A108" s="11" t="s">
        <v>373</v>
      </c>
      <c r="B108" s="12">
        <v>1200</v>
      </c>
      <c r="C108" s="174">
        <f>SUM(C103,C104,C105,C106,C107)</f>
        <v>0</v>
      </c>
      <c r="D108" s="174">
        <f>SUM(D103,D104,D105,D106,D107)</f>
        <v>0</v>
      </c>
      <c r="E108" s="174">
        <f>SUM(E103,E104,E105,E106,E107)</f>
        <v>0</v>
      </c>
      <c r="F108" s="174">
        <f>SUM(F103,F104,F105,F106,F107)</f>
        <v>0</v>
      </c>
      <c r="G108" s="174">
        <f>SUM(G103,G104,G105,G106,G107)</f>
        <v>0</v>
      </c>
      <c r="H108" s="174">
        <f>SUM(H103,H104,H105,H106,H107)</f>
        <v>0</v>
      </c>
      <c r="I108" s="174">
        <f>SUM(I103,I104,I105,I106,I107)</f>
        <v>0</v>
      </c>
      <c r="J108" s="174">
        <f>SUM(J103,J104,J105,J106,J107)</f>
        <v>0</v>
      </c>
      <c r="K108" s="106" t="s">
        <v>486</v>
      </c>
    </row>
    <row r="109" ht="20.1" customHeight="1">
      <c r="A109" s="9" t="s">
        <v>27</v>
      </c>
      <c r="B109" s="7">
        <v>1201</v>
      </c>
      <c r="C109" s="183">
        <v>0</v>
      </c>
      <c r="D109" s="183">
        <v>34</v>
      </c>
      <c r="E109" s="183">
        <v>35</v>
      </c>
      <c r="F109" s="183">
        <f>IF(F108&gt;0,F108,0)</f>
        <v>0</v>
      </c>
      <c r="G109" s="183">
        <v>6</v>
      </c>
      <c r="H109" s="183">
        <v>7</v>
      </c>
      <c r="I109" s="183">
        <v>7</v>
      </c>
      <c r="J109" s="183">
        <v>6</v>
      </c>
      <c r="K109" s="103" t="s">
        <v>486</v>
      </c>
    </row>
    <row r="110" ht="20.1" customHeight="1">
      <c r="A110" s="9" t="s">
        <v>28</v>
      </c>
      <c r="B110" s="7">
        <v>1202</v>
      </c>
      <c r="C110" s="183">
        <v>-446</v>
      </c>
      <c r="D110" s="183">
        <v>0</v>
      </c>
      <c r="E110" s="183">
        <v>0</v>
      </c>
      <c r="F110" s="183">
        <f>IF(F108&lt;0,F108,0)</f>
        <v>0</v>
      </c>
      <c r="G110" s="183">
        <v>0</v>
      </c>
      <c r="H110" s="183">
        <v>0</v>
      </c>
      <c r="I110" s="183">
        <v>0</v>
      </c>
      <c r="J110" s="183">
        <v>0</v>
      </c>
      <c r="K110" s="103" t="s">
        <v>486</v>
      </c>
    </row>
    <row r="111" ht="20.1" customHeight="1">
      <c r="A111" s="11" t="s">
        <v>19</v>
      </c>
      <c r="B111" s="10">
        <v>1210</v>
      </c>
      <c r="C111" s="184">
        <f>SUM(C7,C61,C84,C88,C93,C105,C106)</f>
        <v>0</v>
      </c>
      <c r="D111" s="184">
        <f>SUM(D7,D61,D84,D88,D93,D105,D106)</f>
        <v>0</v>
      </c>
      <c r="E111" s="184">
        <f>SUM(E7,E61,E84,E88,E93,E105,E106)</f>
        <v>0</v>
      </c>
      <c r="F111" s="184">
        <f>SUM(F7,F61,F84,F88,F93,F105,F106)</f>
        <v>0</v>
      </c>
      <c r="G111" s="184">
        <f>SUM(G7,G61,G84,G88,G93,G105,G106)</f>
        <v>0</v>
      </c>
      <c r="H111" s="184">
        <f>SUM(H7,H61,H84,H88,H93,H105,H106)</f>
        <v>0</v>
      </c>
      <c r="I111" s="184">
        <f>SUM(I7,I61,I84,I88,I93,I105,I106)</f>
        <v>0</v>
      </c>
      <c r="J111" s="184">
        <f>SUM(J7,J61,J84,J88,J93,J105,J106)</f>
        <v>0</v>
      </c>
      <c r="K111" s="103" t="s">
        <v>486</v>
      </c>
    </row>
    <row r="112" ht="20.1" customHeight="1">
      <c r="A112" s="11" t="s">
        <v>121</v>
      </c>
      <c r="B112" s="10">
        <v>1220</v>
      </c>
      <c r="C112" s="184">
        <f>SUM(C8,C26,C51,C69,C86,C91,C98,C104,C107)</f>
        <v>0</v>
      </c>
      <c r="D112" s="184">
        <f>SUM(D8,D26,D51,D69,D86,D91,D98,D104,D107)</f>
        <v>0</v>
      </c>
      <c r="E112" s="184">
        <f>SUM(E8,E26,E51,E69,E86,E91,E98,E104,E107)</f>
        <v>0</v>
      </c>
      <c r="F112" s="184">
        <f>SUM(F8,F26,F51,F69,F86,F91,F98,F104,F107)</f>
        <v>0</v>
      </c>
      <c r="G112" s="184">
        <f>SUM(G8,G26,G51,G69,G86,G91,G98,G104,G107)</f>
        <v>0</v>
      </c>
      <c r="H112" s="184">
        <f>SUM(H8,H26,H51,H69,H86,H91,H98,H104,H107)</f>
        <v>0</v>
      </c>
      <c r="I112" s="184">
        <f>SUM(I8,I26,I51,I69,I86,I91,I98,I104,I107)</f>
        <v>0</v>
      </c>
      <c r="J112" s="184">
        <f>SUM(J8,J26,J51,J69,J86,J91,J98,J104,J107)</f>
        <v>0</v>
      </c>
      <c r="K112" s="103" t="s">
        <v>486</v>
      </c>
    </row>
    <row r="113" ht="20.1" customHeight="1">
      <c r="A113" s="9" t="s">
        <v>217</v>
      </c>
      <c r="B113" s="10">
        <v>1230</v>
      </c>
      <c r="C113" s="173">
        <v>0</v>
      </c>
      <c r="D113" s="173">
        <v>0</v>
      </c>
      <c r="E113" s="173">
        <v>0</v>
      </c>
      <c r="F113" s="180">
        <f>SUM(G113:J113)</f>
        <v>0</v>
      </c>
      <c r="G113" s="173">
        <v>0</v>
      </c>
      <c r="H113" s="173">
        <v>0</v>
      </c>
      <c r="I113" s="173">
        <v>0</v>
      </c>
      <c r="J113" s="173">
        <v>0</v>
      </c>
      <c r="K113" s="103" t="s">
        <v>486</v>
      </c>
    </row>
    <row r="114" ht="20.1" customHeight="1">
      <c r="A114" s="229" t="s">
        <v>158</v>
      </c>
      <c r="B114" s="230"/>
      <c r="C114" s="230"/>
      <c r="D114" s="230"/>
      <c r="E114" s="230"/>
      <c r="F114" s="230"/>
      <c r="G114" s="230"/>
      <c r="H114" s="230"/>
      <c r="I114" s="230"/>
      <c r="J114" s="230"/>
      <c r="K114" s="231"/>
    </row>
    <row r="115" ht="20.1" customHeight="1">
      <c r="A115" s="9" t="s">
        <v>322</v>
      </c>
      <c r="B115" s="10">
        <v>1300</v>
      </c>
      <c r="C115" s="180">
        <f>C83</f>
        <v>0</v>
      </c>
      <c r="D115" s="180">
        <f>D83</f>
        <v>0</v>
      </c>
      <c r="E115" s="180">
        <f>E83</f>
        <v>0</v>
      </c>
      <c r="F115" s="180">
        <f>SUM(G115:J115)</f>
        <v>0</v>
      </c>
      <c r="G115" s="180">
        <f>G83</f>
        <v>0</v>
      </c>
      <c r="H115" s="180">
        <f>H83</f>
        <v>0</v>
      </c>
      <c r="I115" s="180">
        <f>I83</f>
        <v>0</v>
      </c>
      <c r="J115" s="180">
        <f>J83</f>
        <v>0</v>
      </c>
      <c r="K115" s="103" t="s">
        <v>486</v>
      </c>
    </row>
    <row r="116" ht="20.1" customHeight="1">
      <c r="A116" s="9" t="s">
        <v>338</v>
      </c>
      <c r="B116" s="10">
        <v>1301</v>
      </c>
      <c r="C116" s="180">
        <f>C128</f>
        <v>0</v>
      </c>
      <c r="D116" s="180">
        <f>D128</f>
        <v>0</v>
      </c>
      <c r="E116" s="180">
        <f>E128</f>
        <v>0</v>
      </c>
      <c r="F116" s="180">
        <f>SUM(G116:J116)</f>
        <v>0</v>
      </c>
      <c r="G116" s="180">
        <f>G128</f>
        <v>0</v>
      </c>
      <c r="H116" s="180">
        <f>H128</f>
        <v>0</v>
      </c>
      <c r="I116" s="180">
        <f>I128</f>
        <v>0</v>
      </c>
      <c r="J116" s="180">
        <f>J128</f>
        <v>0</v>
      </c>
      <c r="K116" s="103" t="s">
        <v>486</v>
      </c>
    </row>
    <row r="117" ht="20.1" customHeight="1">
      <c r="A117" s="9" t="s">
        <v>339</v>
      </c>
      <c r="B117" s="10">
        <v>1302</v>
      </c>
      <c r="C117" s="180">
        <f>C62</f>
        <v>0</v>
      </c>
      <c r="D117" s="180">
        <f>D62</f>
        <v>0</v>
      </c>
      <c r="E117" s="180">
        <f>E62</f>
        <v>0</v>
      </c>
      <c r="F117" s="180">
        <f>SUM(G117:J117)</f>
        <v>0</v>
      </c>
      <c r="G117" s="180">
        <f>G62</f>
        <v>0</v>
      </c>
      <c r="H117" s="180">
        <f>H62</f>
        <v>0</v>
      </c>
      <c r="I117" s="180">
        <f>I62</f>
        <v>0</v>
      </c>
      <c r="J117" s="180">
        <f>J62</f>
        <v>0</v>
      </c>
      <c r="K117" s="103" t="s">
        <v>486</v>
      </c>
    </row>
    <row r="118" ht="20.1" customHeight="1">
      <c r="A118" s="9" t="s">
        <v>340</v>
      </c>
      <c r="B118" s="10">
        <v>1303</v>
      </c>
      <c r="C118" s="180" t="str">
        <f>C70</f>
        <v>(    )</v>
      </c>
      <c r="D118" s="180" t="str">
        <f>D70</f>
        <v>(    )</v>
      </c>
      <c r="E118" s="180" t="str">
        <f>E70</f>
        <v>(    )</v>
      </c>
      <c r="F118" s="180">
        <f>SUM(G118:J118)</f>
        <v>0</v>
      </c>
      <c r="G118" s="180" t="str">
        <f>G70</f>
        <v>(    )</v>
      </c>
      <c r="H118" s="180" t="str">
        <f>H70</f>
        <v>(    )</v>
      </c>
      <c r="I118" s="180" t="str">
        <f>I70</f>
        <v>(    )</v>
      </c>
      <c r="J118" s="180" t="str">
        <f>J70</f>
        <v>(    )</v>
      </c>
      <c r="K118" s="103" t="s">
        <v>486</v>
      </c>
    </row>
    <row r="119" ht="20.1" customHeight="1">
      <c r="A119" s="9" t="s">
        <v>341</v>
      </c>
      <c r="B119" s="10">
        <v>1304</v>
      </c>
      <c r="C119" s="180">
        <f>C63</f>
        <v>0</v>
      </c>
      <c r="D119" s="180">
        <f>D63</f>
        <v>0</v>
      </c>
      <c r="E119" s="180">
        <f>E63</f>
        <v>0</v>
      </c>
      <c r="F119" s="180">
        <f>SUM(G119:J119)</f>
        <v>0</v>
      </c>
      <c r="G119" s="180">
        <f>G63</f>
        <v>0</v>
      </c>
      <c r="H119" s="180">
        <f>H63</f>
        <v>0</v>
      </c>
      <c r="I119" s="180">
        <f>I63</f>
        <v>0</v>
      </c>
      <c r="J119" s="180">
        <f>J63</f>
        <v>0</v>
      </c>
      <c r="K119" s="103" t="s">
        <v>486</v>
      </c>
    </row>
    <row r="120" ht="20.1" customHeight="1">
      <c r="A120" s="9" t="s">
        <v>342</v>
      </c>
      <c r="B120" s="10">
        <v>1305</v>
      </c>
      <c r="C120" s="180" t="str">
        <f>C71</f>
        <v>(    )</v>
      </c>
      <c r="D120" s="180" t="str">
        <f>D71</f>
        <v>(    )</v>
      </c>
      <c r="E120" s="180" t="str">
        <f>E71</f>
        <v>(    )</v>
      </c>
      <c r="F120" s="180">
        <f>SUM(G120:J120)</f>
        <v>0</v>
      </c>
      <c r="G120" s="180" t="str">
        <f>G71</f>
        <v>(    )</v>
      </c>
      <c r="H120" s="180" t="str">
        <f>H71</f>
        <v>(    )</v>
      </c>
      <c r="I120" s="180" t="str">
        <f>I71</f>
        <v>(    )</v>
      </c>
      <c r="J120" s="180" t="str">
        <f>J71</f>
        <v>(    )</v>
      </c>
      <c r="K120" s="103" t="s">
        <v>486</v>
      </c>
    </row>
    <row r="121" s="6" customFormat="1" ht="20.1" customHeight="1">
      <c r="A121" s="11" t="s">
        <v>147</v>
      </c>
      <c r="B121" s="12">
        <v>1310</v>
      </c>
      <c r="C121" s="135" t="e">
        <f>C115+C116-C117-C118-C119-C120</f>
        <v>#VALUE!</v>
      </c>
      <c r="D121" s="135" t="e">
        <f>D115+D116-D117-D118-D119-D120</f>
        <v>#VALUE!</v>
      </c>
      <c r="E121" s="135" t="e">
        <f>E115+E116-E117-E118-E119-E120</f>
        <v>#VALUE!</v>
      </c>
      <c r="F121" s="135">
        <f>F115+F116-F117-F118-F119-F120</f>
        <v>0</v>
      </c>
      <c r="G121" s="135" t="e">
        <f>G115+G116-G117-G118-G119-G120</f>
        <v>#VALUE!</v>
      </c>
      <c r="H121" s="135" t="e">
        <f>H115+H116-H117-H118-H119-H120</f>
        <v>#VALUE!</v>
      </c>
      <c r="I121" s="135" t="e">
        <f>I115+I116-I117-I118-I119-I120</f>
        <v>#VALUE!</v>
      </c>
      <c r="J121" s="135" t="e">
        <f>J115+J116-J117-J118-J119-J120</f>
        <v>#VALUE!</v>
      </c>
      <c r="K121" s="106" t="s">
        <v>486</v>
      </c>
    </row>
    <row r="122" ht="20.1" customHeight="1">
      <c r="A122" s="228" t="s">
        <v>203</v>
      </c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</row>
    <row r="123" ht="20.1" customHeight="1">
      <c r="A123" s="9" t="s">
        <v>246</v>
      </c>
      <c r="B123" s="10">
        <v>1400</v>
      </c>
      <c r="C123" s="173">
        <v>1124</v>
      </c>
      <c r="D123" s="173">
        <v>840</v>
      </c>
      <c r="E123" s="173">
        <v>840</v>
      </c>
      <c r="F123" s="180">
        <f>SUM(G123:J123)</f>
        <v>0</v>
      </c>
      <c r="G123" s="173">
        <v>165</v>
      </c>
      <c r="H123" s="173">
        <v>165</v>
      </c>
      <c r="I123" s="173">
        <v>165</v>
      </c>
      <c r="J123" s="173">
        <v>165</v>
      </c>
      <c r="K123" s="103" t="s">
        <v>486</v>
      </c>
    </row>
    <row r="124" ht="20.1" customHeight="1">
      <c r="A124" s="9" t="s">
        <v>245</v>
      </c>
      <c r="B124" s="124">
        <v>1401</v>
      </c>
      <c r="C124" s="173">
        <v>662</v>
      </c>
      <c r="D124" s="173">
        <v>220</v>
      </c>
      <c r="E124" s="173">
        <v>220</v>
      </c>
      <c r="F124" s="180">
        <f>SUM(G124:J124)</f>
        <v>0</v>
      </c>
      <c r="G124" s="173">
        <v>40</v>
      </c>
      <c r="H124" s="173">
        <v>40</v>
      </c>
      <c r="I124" s="173">
        <v>40</v>
      </c>
      <c r="J124" s="173">
        <v>40</v>
      </c>
      <c r="K124" s="103" t="s">
        <v>486</v>
      </c>
    </row>
    <row r="125" ht="20.1" customHeight="1">
      <c r="A125" s="9" t="s">
        <v>30</v>
      </c>
      <c r="B125" s="124">
        <v>1402</v>
      </c>
      <c r="C125" s="173">
        <v>462</v>
      </c>
      <c r="D125" s="173">
        <v>620</v>
      </c>
      <c r="E125" s="173">
        <v>620</v>
      </c>
      <c r="F125" s="180">
        <f>SUM(G125:J125)</f>
        <v>0</v>
      </c>
      <c r="G125" s="173">
        <v>125</v>
      </c>
      <c r="H125" s="173">
        <v>125</v>
      </c>
      <c r="I125" s="173">
        <v>125</v>
      </c>
      <c r="J125" s="173">
        <v>125</v>
      </c>
      <c r="K125" s="103" t="s">
        <v>515</v>
      </c>
    </row>
    <row r="126" ht="20.1" customHeight="1">
      <c r="A126" s="9" t="s">
        <v>5</v>
      </c>
      <c r="B126" s="125">
        <v>1410</v>
      </c>
      <c r="C126" s="173">
        <v>4539</v>
      </c>
      <c r="D126" s="173">
        <v>4500</v>
      </c>
      <c r="E126" s="173">
        <v>4500</v>
      </c>
      <c r="F126" s="180">
        <f>SUM(G126:J126)</f>
        <v>0</v>
      </c>
      <c r="G126" s="173">
        <v>1155</v>
      </c>
      <c r="H126" s="173">
        <v>1155</v>
      </c>
      <c r="I126" s="173">
        <v>1155</v>
      </c>
      <c r="J126" s="173">
        <v>1155</v>
      </c>
      <c r="K126" s="103" t="s">
        <v>505</v>
      </c>
    </row>
    <row r="127" ht="20.1" customHeight="1">
      <c r="A127" s="9" t="s">
        <v>6</v>
      </c>
      <c r="B127" s="125">
        <v>1420</v>
      </c>
      <c r="C127" s="173">
        <v>990</v>
      </c>
      <c r="D127" s="173">
        <v>944</v>
      </c>
      <c r="E127" s="173">
        <v>944</v>
      </c>
      <c r="F127" s="180">
        <f>SUM(G127:J127)</f>
        <v>0</v>
      </c>
      <c r="G127" s="173">
        <v>242</v>
      </c>
      <c r="H127" s="173">
        <v>242</v>
      </c>
      <c r="I127" s="173">
        <v>242</v>
      </c>
      <c r="J127" s="173">
        <v>242</v>
      </c>
      <c r="K127" s="103" t="s">
        <v>516</v>
      </c>
    </row>
    <row r="128" ht="20.1" customHeight="1">
      <c r="A128" s="9" t="s">
        <v>7</v>
      </c>
      <c r="B128" s="125">
        <v>1430</v>
      </c>
      <c r="C128" s="173">
        <v>111</v>
      </c>
      <c r="D128" s="173">
        <v>136</v>
      </c>
      <c r="E128" s="173">
        <v>136</v>
      </c>
      <c r="F128" s="180">
        <f>SUM(G128:J128)</f>
        <v>0</v>
      </c>
      <c r="G128" s="173">
        <v>34</v>
      </c>
      <c r="H128" s="173">
        <v>34</v>
      </c>
      <c r="I128" s="173">
        <v>34</v>
      </c>
      <c r="J128" s="173">
        <v>34</v>
      </c>
      <c r="K128" s="103" t="s">
        <v>486</v>
      </c>
    </row>
    <row r="129" ht="20.1" customHeight="1">
      <c r="A129" s="9" t="s">
        <v>31</v>
      </c>
      <c r="B129" s="125">
        <v>1440</v>
      </c>
      <c r="C129" s="173">
        <v>1521</v>
      </c>
      <c r="D129" s="173">
        <v>1460</v>
      </c>
      <c r="E129" s="173">
        <v>600</v>
      </c>
      <c r="F129" s="180">
        <f>SUM(G129:J129)</f>
        <v>0</v>
      </c>
      <c r="G129" s="173">
        <v>150</v>
      </c>
      <c r="H129" s="173">
        <v>150</v>
      </c>
      <c r="I129" s="173">
        <v>150</v>
      </c>
      <c r="J129" s="173">
        <v>150</v>
      </c>
      <c r="K129" s="103" t="s">
        <v>486</v>
      </c>
    </row>
    <row r="130" s="6" customFormat="1" ht="20.1" customHeight="1">
      <c r="A130" s="11" t="s">
        <v>54</v>
      </c>
      <c r="B130" s="126">
        <v>1450</v>
      </c>
      <c r="C130" s="181">
        <f>SUM(C123,C126:C129)</f>
        <v>0</v>
      </c>
      <c r="D130" s="181">
        <f>SUM(D123,D126:D129)</f>
        <v>0</v>
      </c>
      <c r="E130" s="181">
        <f>SUM(E123,E126:E129)</f>
        <v>0</v>
      </c>
      <c r="F130" s="180">
        <f>SUM(G130:J130)</f>
        <v>0</v>
      </c>
      <c r="G130" s="181">
        <f>SUM(G123,G126:G129)</f>
        <v>0</v>
      </c>
      <c r="H130" s="181">
        <f>SUM(H123,H126:H129)</f>
        <v>0</v>
      </c>
      <c r="I130" s="181">
        <f>SUM(I123,I126:I129)</f>
        <v>0</v>
      </c>
      <c r="J130" s="181">
        <f>SUM(J123,J126:J129)</f>
        <v>0</v>
      </c>
      <c r="K130" s="106" t="s">
        <v>486</v>
      </c>
    </row>
    <row r="131" s="6" customFormat="1" ht="20.1" customHeight="1">
      <c r="A131" s="62"/>
      <c r="B131" s="73"/>
      <c r="C131" s="131"/>
      <c r="D131" s="131"/>
      <c r="E131" s="131"/>
      <c r="F131" s="131"/>
      <c r="G131" s="131"/>
      <c r="H131" s="131"/>
      <c r="I131" s="131"/>
      <c r="J131" s="131"/>
      <c r="K131" s="129"/>
    </row>
    <row r="132" ht="16.5" customHeight="1">
      <c r="A132" s="30"/>
      <c r="C132" s="35"/>
      <c r="D132" s="31"/>
      <c r="E132" s="31"/>
      <c r="F132" s="31"/>
      <c r="G132" s="31"/>
      <c r="H132" s="31"/>
      <c r="I132" s="31"/>
      <c r="J132" s="31"/>
    </row>
    <row r="133" ht="20.1" customHeight="1">
      <c r="A133" s="62" t="s">
        <v>209</v>
      </c>
      <c r="B133" s="1"/>
      <c r="C133" s="232" t="s">
        <v>211</v>
      </c>
      <c r="D133" s="232"/>
      <c r="E133" s="232"/>
      <c r="F133" s="232"/>
      <c r="G133" s="15"/>
      <c r="H133" s="219" t="s">
        <v>496</v>
      </c>
      <c r="I133" s="219"/>
      <c r="J133" s="219"/>
    </row>
    <row r="134" s="2" customFormat="1" ht="20.1" customHeight="1">
      <c r="A134" s="79" t="s">
        <v>210</v>
      </c>
      <c r="B134" s="3"/>
      <c r="C134" s="227" t="s">
        <v>257</v>
      </c>
      <c r="D134" s="227"/>
      <c r="E134" s="227"/>
      <c r="F134" s="227"/>
      <c r="G134" s="29"/>
      <c r="H134" s="216" t="s">
        <v>105</v>
      </c>
      <c r="I134" s="216"/>
      <c r="J134" s="216"/>
    </row>
    <row r="135" ht="20.1" customHeight="1">
      <c r="A135" s="30"/>
      <c r="C135" s="35"/>
      <c r="D135" s="31"/>
      <c r="E135" s="31"/>
      <c r="F135" s="31"/>
      <c r="G135" s="31"/>
      <c r="H135" s="31"/>
      <c r="I135" s="31"/>
      <c r="J135" s="31"/>
    </row>
    <row r="136">
      <c r="A136" s="30"/>
      <c r="C136" s="35"/>
      <c r="D136" s="31"/>
      <c r="E136" s="31"/>
      <c r="F136" s="31"/>
      <c r="G136" s="31"/>
      <c r="H136" s="31"/>
      <c r="I136" s="31"/>
      <c r="J136" s="31"/>
    </row>
    <row r="137">
      <c r="A137" s="30"/>
      <c r="C137" s="35"/>
      <c r="D137" s="31"/>
      <c r="E137" s="31"/>
      <c r="F137" s="31"/>
      <c r="G137" s="31"/>
      <c r="H137" s="31"/>
      <c r="I137" s="31"/>
      <c r="J137" s="31"/>
    </row>
    <row r="138">
      <c r="A138" s="30"/>
      <c r="C138" s="35"/>
      <c r="D138" s="31"/>
      <c r="E138" s="31"/>
      <c r="F138" s="31"/>
      <c r="G138" s="31"/>
      <c r="H138" s="31"/>
      <c r="I138" s="31"/>
      <c r="J138" s="31"/>
    </row>
    <row r="139">
      <c r="A139" s="30"/>
      <c r="C139" s="35"/>
      <c r="D139" s="31"/>
      <c r="E139" s="31"/>
      <c r="F139" s="31"/>
      <c r="G139" s="31"/>
      <c r="H139" s="31"/>
      <c r="I139" s="31"/>
      <c r="J139" s="31"/>
    </row>
    <row r="140">
      <c r="A140" s="30"/>
      <c r="C140" s="35"/>
      <c r="D140" s="31"/>
      <c r="E140" s="31"/>
      <c r="F140" s="31"/>
      <c r="G140" s="31"/>
      <c r="H140" s="31"/>
      <c r="I140" s="31"/>
      <c r="J140" s="31"/>
    </row>
    <row r="141">
      <c r="A141" s="30"/>
      <c r="C141" s="35"/>
      <c r="D141" s="31"/>
      <c r="E141" s="31"/>
      <c r="F141" s="31"/>
      <c r="G141" s="31"/>
      <c r="H141" s="31"/>
      <c r="I141" s="31"/>
      <c r="J141" s="31"/>
    </row>
    <row r="142">
      <c r="A142" s="30"/>
      <c r="C142" s="35"/>
      <c r="D142" s="31"/>
      <c r="E142" s="31"/>
      <c r="F142" s="31"/>
      <c r="G142" s="31"/>
      <c r="H142" s="31"/>
      <c r="I142" s="31"/>
      <c r="J142" s="31"/>
    </row>
    <row r="143">
      <c r="A143" s="30"/>
      <c r="C143" s="35"/>
      <c r="D143" s="31"/>
      <c r="E143" s="31"/>
      <c r="F143" s="31"/>
      <c r="G143" s="31"/>
      <c r="H143" s="31"/>
      <c r="I143" s="31"/>
      <c r="J143" s="31"/>
    </row>
    <row r="144">
      <c r="A144" s="30"/>
      <c r="C144" s="35"/>
      <c r="D144" s="31"/>
      <c r="E144" s="31"/>
      <c r="F144" s="31"/>
      <c r="G144" s="31"/>
      <c r="H144" s="31"/>
      <c r="I144" s="31"/>
      <c r="J144" s="31"/>
    </row>
    <row r="145">
      <c r="A145" s="30"/>
      <c r="C145" s="35"/>
      <c r="D145" s="31"/>
      <c r="E145" s="31"/>
      <c r="F145" s="31"/>
      <c r="G145" s="31"/>
      <c r="H145" s="31"/>
      <c r="I145" s="31"/>
      <c r="J145" s="31"/>
    </row>
    <row r="146">
      <c r="A146" s="30"/>
      <c r="C146" s="35"/>
      <c r="D146" s="31"/>
      <c r="E146" s="31"/>
      <c r="F146" s="31"/>
      <c r="G146" s="31"/>
      <c r="H146" s="31"/>
      <c r="I146" s="31"/>
      <c r="J146" s="31"/>
    </row>
    <row r="147">
      <c r="A147" s="30"/>
      <c r="C147" s="35"/>
      <c r="D147" s="31"/>
      <c r="E147" s="31"/>
      <c r="F147" s="31"/>
      <c r="G147" s="31"/>
      <c r="H147" s="31"/>
      <c r="I147" s="31"/>
      <c r="J147" s="31"/>
    </row>
    <row r="148">
      <c r="A148" s="30"/>
      <c r="C148" s="35"/>
      <c r="D148" s="31"/>
      <c r="E148" s="31"/>
      <c r="F148" s="31"/>
      <c r="G148" s="31"/>
      <c r="H148" s="31"/>
      <c r="I148" s="31"/>
      <c r="J148" s="31"/>
    </row>
    <row r="149">
      <c r="A149" s="30"/>
      <c r="C149" s="35"/>
      <c r="D149" s="31"/>
      <c r="E149" s="31"/>
      <c r="F149" s="31"/>
      <c r="G149" s="31"/>
      <c r="H149" s="31"/>
      <c r="I149" s="31"/>
      <c r="J149" s="31"/>
    </row>
    <row r="150">
      <c r="A150" s="30"/>
      <c r="C150" s="35"/>
      <c r="D150" s="31"/>
      <c r="E150" s="31"/>
      <c r="F150" s="31"/>
      <c r="G150" s="31"/>
      <c r="H150" s="31"/>
      <c r="I150" s="31"/>
      <c r="J150" s="31"/>
    </row>
    <row r="151">
      <c r="A151" s="30"/>
      <c r="C151" s="35"/>
      <c r="D151" s="31"/>
      <c r="E151" s="31"/>
      <c r="F151" s="31"/>
      <c r="G151" s="31"/>
      <c r="H151" s="31"/>
      <c r="I151" s="31"/>
      <c r="J151" s="31"/>
    </row>
    <row r="152">
      <c r="A152" s="30"/>
      <c r="C152" s="35"/>
      <c r="D152" s="31"/>
      <c r="E152" s="31"/>
      <c r="F152" s="31"/>
      <c r="G152" s="31"/>
      <c r="H152" s="31"/>
      <c r="I152" s="31"/>
      <c r="J152" s="31"/>
    </row>
    <row r="153">
      <c r="A153" s="30"/>
      <c r="C153" s="35"/>
      <c r="D153" s="31"/>
      <c r="E153" s="31"/>
      <c r="F153" s="31"/>
      <c r="G153" s="31"/>
      <c r="H153" s="31"/>
      <c r="I153" s="31"/>
      <c r="J153" s="31"/>
    </row>
    <row r="154">
      <c r="A154" s="30"/>
      <c r="C154" s="35"/>
      <c r="D154" s="31"/>
      <c r="E154" s="31"/>
      <c r="F154" s="31"/>
      <c r="G154" s="31"/>
      <c r="H154" s="31"/>
      <c r="I154" s="31"/>
      <c r="J154" s="31"/>
    </row>
    <row r="155">
      <c r="A155" s="30"/>
      <c r="C155" s="35"/>
      <c r="D155" s="31"/>
      <c r="E155" s="31"/>
      <c r="F155" s="31"/>
      <c r="G155" s="31"/>
      <c r="H155" s="31"/>
      <c r="I155" s="31"/>
      <c r="J155" s="31"/>
    </row>
    <row r="156">
      <c r="A156" s="30"/>
      <c r="C156" s="35"/>
      <c r="D156" s="31"/>
      <c r="E156" s="31"/>
      <c r="F156" s="31"/>
      <c r="G156" s="31"/>
      <c r="H156" s="31"/>
      <c r="I156" s="31"/>
      <c r="J156" s="31"/>
    </row>
    <row r="157">
      <c r="A157" s="30"/>
      <c r="C157" s="35"/>
      <c r="D157" s="31"/>
      <c r="E157" s="31"/>
      <c r="F157" s="31"/>
      <c r="G157" s="31"/>
      <c r="H157" s="31"/>
      <c r="I157" s="31"/>
      <c r="J157" s="31"/>
    </row>
    <row r="158">
      <c r="A158" s="30"/>
      <c r="C158" s="35"/>
      <c r="D158" s="31"/>
      <c r="E158" s="31"/>
      <c r="F158" s="31"/>
      <c r="G158" s="31"/>
      <c r="H158" s="31"/>
      <c r="I158" s="31"/>
      <c r="J158" s="31"/>
    </row>
    <row r="159">
      <c r="A159" s="30"/>
      <c r="C159" s="35"/>
      <c r="D159" s="31"/>
      <c r="E159" s="31"/>
      <c r="F159" s="31"/>
      <c r="G159" s="31"/>
      <c r="H159" s="31"/>
      <c r="I159" s="31"/>
      <c r="J159" s="31"/>
    </row>
    <row r="160">
      <c r="A160" s="30"/>
      <c r="C160" s="35"/>
      <c r="D160" s="31"/>
      <c r="E160" s="31"/>
      <c r="F160" s="31"/>
      <c r="G160" s="31"/>
      <c r="H160" s="31"/>
      <c r="I160" s="31"/>
      <c r="J160" s="31"/>
    </row>
    <row r="161">
      <c r="A161" s="30"/>
      <c r="C161" s="35"/>
      <c r="D161" s="31"/>
      <c r="E161" s="31"/>
      <c r="F161" s="31"/>
      <c r="G161" s="31"/>
      <c r="H161" s="31"/>
      <c r="I161" s="31"/>
      <c r="J161" s="31"/>
    </row>
    <row r="162">
      <c r="A162" s="30"/>
      <c r="C162" s="35"/>
      <c r="D162" s="31"/>
      <c r="E162" s="31"/>
      <c r="F162" s="31"/>
      <c r="G162" s="31"/>
      <c r="H162" s="31"/>
      <c r="I162" s="31"/>
      <c r="J162" s="31"/>
    </row>
    <row r="163">
      <c r="A163" s="30"/>
      <c r="C163" s="35"/>
      <c r="D163" s="31"/>
      <c r="E163" s="31"/>
      <c r="F163" s="31"/>
      <c r="G163" s="31"/>
      <c r="H163" s="31"/>
      <c r="I163" s="31"/>
      <c r="J163" s="31"/>
    </row>
    <row r="164">
      <c r="A164" s="30"/>
      <c r="C164" s="35"/>
      <c r="D164" s="31"/>
      <c r="E164" s="31"/>
      <c r="F164" s="31"/>
      <c r="G164" s="31"/>
      <c r="H164" s="31"/>
      <c r="I164" s="31"/>
      <c r="J164" s="31"/>
    </row>
    <row r="165">
      <c r="A165" s="30"/>
      <c r="C165" s="35"/>
      <c r="D165" s="31"/>
      <c r="E165" s="31"/>
      <c r="F165" s="31"/>
      <c r="G165" s="31"/>
      <c r="H165" s="31"/>
      <c r="I165" s="31"/>
      <c r="J165" s="31"/>
    </row>
    <row r="166">
      <c r="A166" s="30"/>
      <c r="C166" s="35"/>
      <c r="D166" s="31"/>
      <c r="E166" s="31"/>
      <c r="F166" s="31"/>
      <c r="G166" s="31"/>
      <c r="H166" s="31"/>
      <c r="I166" s="31"/>
      <c r="J166" s="31"/>
    </row>
    <row r="167">
      <c r="A167" s="30"/>
      <c r="C167" s="35"/>
      <c r="D167" s="31"/>
      <c r="E167" s="31"/>
      <c r="F167" s="31"/>
      <c r="G167" s="31"/>
      <c r="H167" s="31"/>
      <c r="I167" s="31"/>
      <c r="J167" s="31"/>
    </row>
    <row r="168">
      <c r="A168" s="30"/>
      <c r="C168" s="35"/>
      <c r="D168" s="31"/>
      <c r="E168" s="31"/>
      <c r="F168" s="31"/>
      <c r="G168" s="31"/>
      <c r="H168" s="31"/>
      <c r="I168" s="31"/>
      <c r="J168" s="31"/>
    </row>
    <row r="169">
      <c r="A169" s="30"/>
      <c r="C169" s="35"/>
      <c r="D169" s="31"/>
      <c r="E169" s="31"/>
      <c r="F169" s="31"/>
      <c r="G169" s="31"/>
      <c r="H169" s="31"/>
      <c r="I169" s="31"/>
      <c r="J169" s="31"/>
    </row>
    <row r="170">
      <c r="A170" s="30"/>
      <c r="C170" s="35"/>
      <c r="D170" s="31"/>
      <c r="E170" s="31"/>
      <c r="F170" s="31"/>
      <c r="G170" s="31"/>
      <c r="H170" s="31"/>
      <c r="I170" s="31"/>
      <c r="J170" s="31"/>
    </row>
    <row r="171">
      <c r="A171" s="30"/>
      <c r="C171" s="35"/>
      <c r="D171" s="31"/>
      <c r="E171" s="31"/>
      <c r="F171" s="31"/>
      <c r="G171" s="31"/>
      <c r="H171" s="31"/>
      <c r="I171" s="31"/>
      <c r="J171" s="31"/>
    </row>
    <row r="172">
      <c r="A172" s="30"/>
      <c r="C172" s="35"/>
      <c r="D172" s="31"/>
      <c r="E172" s="31"/>
      <c r="F172" s="31"/>
      <c r="G172" s="31"/>
      <c r="H172" s="31"/>
      <c r="I172" s="31"/>
      <c r="J172" s="31"/>
    </row>
    <row r="173">
      <c r="A173" s="30"/>
      <c r="C173" s="35"/>
      <c r="D173" s="31"/>
      <c r="E173" s="31"/>
      <c r="F173" s="31"/>
      <c r="G173" s="31"/>
      <c r="H173" s="31"/>
      <c r="I173" s="31"/>
      <c r="J173" s="31"/>
    </row>
    <row r="174">
      <c r="A174" s="30"/>
      <c r="C174" s="35"/>
      <c r="D174" s="31"/>
      <c r="E174" s="31"/>
      <c r="F174" s="31"/>
      <c r="G174" s="31"/>
      <c r="H174" s="31"/>
      <c r="I174" s="31"/>
      <c r="J174" s="31"/>
    </row>
    <row r="175">
      <c r="A175" s="30"/>
      <c r="C175" s="35"/>
      <c r="D175" s="31"/>
      <c r="E175" s="31"/>
      <c r="F175" s="31"/>
      <c r="G175" s="31"/>
      <c r="H175" s="31"/>
      <c r="I175" s="31"/>
      <c r="J175" s="31"/>
    </row>
    <row r="176">
      <c r="A176" s="30"/>
      <c r="C176" s="35"/>
      <c r="D176" s="31"/>
      <c r="E176" s="31"/>
      <c r="F176" s="31"/>
      <c r="G176" s="31"/>
      <c r="H176" s="31"/>
      <c r="I176" s="31"/>
      <c r="J176" s="31"/>
    </row>
    <row r="177">
      <c r="A177" s="30"/>
      <c r="C177" s="35"/>
      <c r="D177" s="31"/>
      <c r="E177" s="31"/>
      <c r="F177" s="31"/>
      <c r="G177" s="31"/>
      <c r="H177" s="31"/>
      <c r="I177" s="31"/>
      <c r="J177" s="31"/>
    </row>
    <row r="178">
      <c r="A178" s="30"/>
      <c r="C178" s="35"/>
      <c r="D178" s="31"/>
      <c r="E178" s="31"/>
      <c r="F178" s="31"/>
      <c r="G178" s="31"/>
      <c r="H178" s="31"/>
      <c r="I178" s="31"/>
      <c r="J178" s="31"/>
    </row>
    <row r="179">
      <c r="A179" s="30"/>
      <c r="C179" s="35"/>
      <c r="D179" s="31"/>
      <c r="E179" s="31"/>
      <c r="F179" s="31"/>
      <c r="G179" s="31"/>
      <c r="H179" s="31"/>
      <c r="I179" s="31"/>
      <c r="J179" s="31"/>
    </row>
    <row r="180">
      <c r="A180" s="30"/>
      <c r="C180" s="35"/>
      <c r="D180" s="31"/>
      <c r="E180" s="31"/>
      <c r="F180" s="31"/>
      <c r="G180" s="31"/>
      <c r="H180" s="31"/>
      <c r="I180" s="31"/>
      <c r="J180" s="31"/>
    </row>
    <row r="181">
      <c r="A181" s="30"/>
      <c r="C181" s="35"/>
      <c r="D181" s="31"/>
      <c r="E181" s="31"/>
      <c r="F181" s="31"/>
      <c r="G181" s="31"/>
      <c r="H181" s="31"/>
      <c r="I181" s="31"/>
      <c r="J181" s="31"/>
    </row>
    <row r="182">
      <c r="A182" s="30"/>
      <c r="C182" s="35"/>
      <c r="D182" s="31"/>
      <c r="E182" s="31"/>
      <c r="F182" s="31"/>
      <c r="G182" s="31"/>
      <c r="H182" s="31"/>
      <c r="I182" s="31"/>
      <c r="J182" s="31"/>
    </row>
    <row r="183">
      <c r="A183" s="30"/>
      <c r="C183" s="35"/>
      <c r="D183" s="31"/>
      <c r="E183" s="31"/>
      <c r="F183" s="31"/>
      <c r="G183" s="31"/>
      <c r="H183" s="31"/>
      <c r="I183" s="31"/>
      <c r="J183" s="31"/>
    </row>
    <row r="184">
      <c r="A184" s="30"/>
      <c r="C184" s="35"/>
      <c r="D184" s="31"/>
      <c r="E184" s="31"/>
      <c r="F184" s="31"/>
      <c r="G184" s="31"/>
      <c r="H184" s="31"/>
      <c r="I184" s="31"/>
      <c r="J184" s="31"/>
    </row>
    <row r="185">
      <c r="A185" s="30"/>
      <c r="C185" s="35"/>
      <c r="D185" s="31"/>
      <c r="E185" s="31"/>
      <c r="F185" s="31"/>
      <c r="G185" s="31"/>
      <c r="H185" s="31"/>
      <c r="I185" s="31"/>
      <c r="J185" s="31"/>
    </row>
    <row r="186">
      <c r="A186" s="30"/>
      <c r="C186" s="35"/>
      <c r="D186" s="31"/>
      <c r="E186" s="31"/>
      <c r="F186" s="31"/>
      <c r="G186" s="31"/>
      <c r="H186" s="31"/>
      <c r="I186" s="31"/>
      <c r="J186" s="31"/>
    </row>
    <row r="187">
      <c r="A187" s="30"/>
      <c r="C187" s="35"/>
      <c r="D187" s="31"/>
      <c r="E187" s="31"/>
      <c r="F187" s="31"/>
      <c r="G187" s="31"/>
      <c r="H187" s="31"/>
      <c r="I187" s="31"/>
      <c r="J187" s="31"/>
    </row>
    <row r="188">
      <c r="A188" s="30"/>
      <c r="C188" s="35"/>
      <c r="D188" s="31"/>
      <c r="E188" s="31"/>
      <c r="F188" s="31"/>
      <c r="G188" s="31"/>
      <c r="H188" s="31"/>
      <c r="I188" s="31"/>
      <c r="J188" s="31"/>
    </row>
    <row r="189">
      <c r="A189" s="30"/>
      <c r="C189" s="35"/>
      <c r="D189" s="31"/>
      <c r="E189" s="31"/>
      <c r="F189" s="31"/>
      <c r="G189" s="31"/>
      <c r="H189" s="31"/>
      <c r="I189" s="31"/>
      <c r="J189" s="31"/>
    </row>
    <row r="190">
      <c r="A190" s="30"/>
      <c r="C190" s="35"/>
      <c r="D190" s="31"/>
      <c r="E190" s="31"/>
      <c r="F190" s="31"/>
      <c r="G190" s="31"/>
      <c r="H190" s="31"/>
      <c r="I190" s="31"/>
      <c r="J190" s="31"/>
    </row>
    <row r="191">
      <c r="A191" s="30"/>
      <c r="C191" s="35"/>
      <c r="D191" s="31"/>
      <c r="E191" s="31"/>
      <c r="F191" s="31"/>
      <c r="G191" s="31"/>
      <c r="H191" s="31"/>
      <c r="I191" s="31"/>
      <c r="J191" s="31"/>
    </row>
    <row r="192">
      <c r="A192" s="30"/>
      <c r="C192" s="35"/>
      <c r="D192" s="31"/>
      <c r="E192" s="31"/>
      <c r="F192" s="31"/>
      <c r="G192" s="31"/>
      <c r="H192" s="31"/>
      <c r="I192" s="31"/>
      <c r="J192" s="31"/>
    </row>
    <row r="193">
      <c r="A193" s="55"/>
    </row>
    <row r="194">
      <c r="A194" s="55"/>
    </row>
    <row r="195">
      <c r="A195" s="55"/>
    </row>
    <row r="196">
      <c r="A196" s="55"/>
    </row>
    <row r="197">
      <c r="A197" s="55"/>
    </row>
    <row r="198">
      <c r="A198" s="55"/>
    </row>
    <row r="199">
      <c r="A199" s="55"/>
    </row>
    <row r="200">
      <c r="A200" s="55"/>
    </row>
    <row r="201">
      <c r="A201" s="55"/>
    </row>
    <row r="202">
      <c r="A202" s="55"/>
    </row>
    <row r="203">
      <c r="A203" s="55"/>
    </row>
    <row r="204">
      <c r="A204" s="55"/>
    </row>
    <row r="205">
      <c r="A205" s="55"/>
    </row>
    <row r="206">
      <c r="A206" s="55"/>
    </row>
    <row r="207">
      <c r="A207" s="55"/>
    </row>
    <row r="208">
      <c r="A208" s="55"/>
    </row>
    <row r="209">
      <c r="A209" s="55"/>
    </row>
    <row r="210">
      <c r="A210" s="55"/>
    </row>
    <row r="211">
      <c r="A211" s="55"/>
    </row>
    <row r="212">
      <c r="A212" s="55"/>
    </row>
    <row r="213">
      <c r="A213" s="55"/>
    </row>
    <row r="214">
      <c r="A214" s="55"/>
    </row>
    <row r="215">
      <c r="A215" s="55"/>
    </row>
    <row r="216">
      <c r="A216" s="55"/>
    </row>
    <row r="217">
      <c r="A217" s="55"/>
    </row>
    <row r="218">
      <c r="A218" s="55"/>
    </row>
    <row r="219">
      <c r="A219" s="55"/>
    </row>
    <row r="220">
      <c r="A220" s="55"/>
    </row>
    <row r="221">
      <c r="A221" s="55"/>
    </row>
    <row r="222">
      <c r="A222" s="55"/>
    </row>
    <row r="223">
      <c r="A223" s="55"/>
    </row>
    <row r="224">
      <c r="A224" s="55"/>
    </row>
    <row r="225">
      <c r="A225" s="55"/>
    </row>
    <row r="226">
      <c r="A226" s="55"/>
    </row>
    <row r="227">
      <c r="A227" s="55"/>
    </row>
    <row r="228">
      <c r="A228" s="55"/>
    </row>
    <row r="229">
      <c r="A229" s="55"/>
    </row>
    <row r="230">
      <c r="A230" s="55"/>
    </row>
    <row r="231">
      <c r="A231" s="55"/>
    </row>
    <row r="232">
      <c r="A232" s="55"/>
    </row>
    <row r="233">
      <c r="A233" s="55"/>
    </row>
    <row r="234">
      <c r="A234" s="55"/>
    </row>
    <row r="235">
      <c r="A235" s="55"/>
    </row>
    <row r="236">
      <c r="A236" s="55"/>
    </row>
    <row r="237">
      <c r="A237" s="55"/>
    </row>
    <row r="238">
      <c r="A238" s="55"/>
    </row>
    <row r="239">
      <c r="A239" s="55"/>
    </row>
    <row r="240">
      <c r="A240" s="55"/>
    </row>
    <row r="241">
      <c r="A241" s="55"/>
    </row>
    <row r="242">
      <c r="A242" s="55"/>
    </row>
    <row r="243">
      <c r="A243" s="55"/>
    </row>
    <row r="244">
      <c r="A244" s="55"/>
    </row>
    <row r="245">
      <c r="A245" s="55"/>
    </row>
    <row r="246">
      <c r="A246" s="55"/>
    </row>
    <row r="247">
      <c r="A247" s="55"/>
    </row>
    <row r="248">
      <c r="A248" s="55"/>
    </row>
    <row r="249">
      <c r="A249" s="55"/>
    </row>
    <row r="250">
      <c r="A250" s="55"/>
    </row>
    <row r="251">
      <c r="A251" s="55"/>
    </row>
    <row r="252">
      <c r="A252" s="55"/>
    </row>
    <row r="253">
      <c r="A253" s="55"/>
    </row>
    <row r="254">
      <c r="A254" s="55"/>
    </row>
    <row r="255">
      <c r="A255" s="55"/>
    </row>
    <row r="256">
      <c r="A256" s="55"/>
    </row>
    <row r="257">
      <c r="A257" s="55"/>
    </row>
    <row r="258">
      <c r="A258" s="55"/>
    </row>
    <row r="259">
      <c r="A259" s="55"/>
    </row>
    <row r="260">
      <c r="A260" s="55"/>
    </row>
    <row r="261">
      <c r="A261" s="55"/>
    </row>
    <row r="262">
      <c r="A262" s="55"/>
    </row>
    <row r="263">
      <c r="A263" s="55"/>
    </row>
    <row r="264">
      <c r="A264" s="55"/>
    </row>
    <row r="265">
      <c r="A265" s="55"/>
    </row>
    <row r="266">
      <c r="A266" s="55"/>
    </row>
    <row r="267">
      <c r="A267" s="55"/>
    </row>
    <row r="268">
      <c r="A268" s="55"/>
    </row>
    <row r="269">
      <c r="A269" s="55"/>
    </row>
    <row r="270">
      <c r="A270" s="55"/>
    </row>
    <row r="271">
      <c r="A271" s="55"/>
    </row>
    <row r="272">
      <c r="A272" s="55"/>
    </row>
    <row r="273">
      <c r="A273" s="55"/>
    </row>
    <row r="274">
      <c r="A274" s="55"/>
    </row>
    <row r="275">
      <c r="A275" s="55"/>
    </row>
    <row r="276">
      <c r="A276" s="55"/>
    </row>
    <row r="277">
      <c r="A277" s="55"/>
    </row>
    <row r="278">
      <c r="A278" s="55"/>
    </row>
    <row r="279">
      <c r="A279" s="55"/>
    </row>
    <row r="280">
      <c r="A280" s="55"/>
    </row>
    <row r="281">
      <c r="A281" s="55"/>
    </row>
    <row r="282">
      <c r="A282" s="55"/>
    </row>
    <row r="283">
      <c r="A283" s="55"/>
    </row>
    <row r="284">
      <c r="A284" s="55"/>
    </row>
    <row r="285">
      <c r="A285" s="55"/>
    </row>
    <row r="286">
      <c r="A286" s="55"/>
    </row>
    <row r="287">
      <c r="A287" s="55"/>
    </row>
    <row r="288">
      <c r="A288" s="55"/>
    </row>
    <row r="289">
      <c r="A289" s="55"/>
    </row>
    <row r="290">
      <c r="A290" s="55"/>
    </row>
    <row r="291">
      <c r="A291" s="55"/>
    </row>
    <row r="292">
      <c r="A292" s="55"/>
    </row>
    <row r="293">
      <c r="A293" s="55"/>
    </row>
    <row r="294">
      <c r="A294" s="55"/>
    </row>
    <row r="295">
      <c r="A295" s="55"/>
    </row>
    <row r="296">
      <c r="A296" s="55"/>
    </row>
    <row r="297">
      <c r="A297" s="55"/>
    </row>
    <row r="298">
      <c r="A298" s="55"/>
    </row>
    <row r="299">
      <c r="A299" s="55"/>
    </row>
    <row r="300">
      <c r="A300" s="55"/>
    </row>
    <row r="301">
      <c r="A301" s="55"/>
    </row>
    <row r="302">
      <c r="A302" s="55"/>
    </row>
    <row r="303">
      <c r="A303" s="55"/>
    </row>
    <row r="304">
      <c r="A304" s="55"/>
    </row>
    <row r="305">
      <c r="A305" s="55"/>
    </row>
    <row r="306">
      <c r="A306" s="55"/>
    </row>
    <row r="307">
      <c r="A307" s="55"/>
    </row>
    <row r="308">
      <c r="A308" s="55"/>
    </row>
    <row r="309">
      <c r="A309" s="55"/>
    </row>
    <row r="310">
      <c r="A310" s="55"/>
    </row>
    <row r="311">
      <c r="A311" s="55"/>
    </row>
    <row r="312">
      <c r="A312" s="55"/>
    </row>
    <row r="313">
      <c r="A313" s="55"/>
    </row>
    <row r="314">
      <c r="A314" s="55"/>
    </row>
    <row r="315">
      <c r="A315" s="55"/>
    </row>
    <row r="316">
      <c r="A316" s="55"/>
    </row>
    <row r="317">
      <c r="A317" s="55"/>
    </row>
    <row r="318">
      <c r="A318" s="55"/>
    </row>
    <row r="319">
      <c r="A319" s="55"/>
    </row>
    <row r="320">
      <c r="A320" s="55"/>
    </row>
    <row r="321">
      <c r="A321" s="55"/>
    </row>
    <row r="322">
      <c r="A322" s="55"/>
    </row>
    <row r="323">
      <c r="A323" s="55"/>
    </row>
    <row r="324">
      <c r="A324" s="55"/>
    </row>
    <row r="325">
      <c r="A325" s="55"/>
    </row>
    <row r="326">
      <c r="A326" s="55"/>
    </row>
    <row r="327">
      <c r="A327" s="55"/>
    </row>
    <row r="328">
      <c r="A328" s="55"/>
    </row>
    <row r="329">
      <c r="A329" s="55"/>
    </row>
    <row r="330">
      <c r="A330" s="55"/>
    </row>
    <row r="331">
      <c r="A331" s="55"/>
    </row>
    <row r="332">
      <c r="A332" s="55"/>
    </row>
    <row r="333">
      <c r="A333" s="55"/>
    </row>
    <row r="334">
      <c r="A334" s="55"/>
    </row>
    <row r="335">
      <c r="A335" s="55"/>
    </row>
    <row r="336">
      <c r="A336" s="55"/>
    </row>
    <row r="337">
      <c r="A337" s="55"/>
    </row>
    <row r="338">
      <c r="A338" s="55"/>
    </row>
    <row r="339">
      <c r="A339" s="55"/>
    </row>
    <row r="340">
      <c r="A340" s="55"/>
    </row>
    <row r="341">
      <c r="A341" s="55"/>
    </row>
    <row r="342">
      <c r="A342" s="55"/>
    </row>
    <row r="343">
      <c r="A343" s="55"/>
    </row>
    <row r="344">
      <c r="A344" s="55"/>
    </row>
    <row r="345">
      <c r="A345" s="55"/>
    </row>
    <row r="346">
      <c r="A346" s="55"/>
    </row>
    <row r="347">
      <c r="A347" s="55"/>
    </row>
    <row r="348">
      <c r="A348" s="55"/>
    </row>
    <row r="349">
      <c r="A349" s="55"/>
    </row>
    <row r="350">
      <c r="A350" s="55"/>
    </row>
    <row r="351">
      <c r="A351" s="55"/>
    </row>
    <row r="352">
      <c r="A352" s="55"/>
    </row>
    <row r="353">
      <c r="A353" s="55"/>
    </row>
    <row r="354">
      <c r="A354" s="55"/>
    </row>
    <row r="355">
      <c r="A355" s="55"/>
    </row>
    <row r="356">
      <c r="A356" s="55"/>
    </row>
    <row r="357">
      <c r="A357" s="55"/>
    </row>
    <row r="358">
      <c r="A358" s="55"/>
    </row>
    <row r="359">
      <c r="A359" s="55"/>
    </row>
  </sheetData>
  <mergeCells>
    <mergeCell ref="A1:K1"/>
    <mergeCell ref="A3:A4"/>
    <mergeCell ref="B3:B4"/>
    <mergeCell ref="C3:C4"/>
    <mergeCell ref="D3:D4"/>
    <mergeCell ref="E3:E4"/>
    <mergeCell ref="F3:F4"/>
    <mergeCell ref="G3:J3"/>
    <mergeCell ref="K3:K4"/>
    <mergeCell ref="C134:F134"/>
    <mergeCell ref="H134:J134"/>
    <mergeCell ref="A6:K6"/>
    <mergeCell ref="A114:K114"/>
    <mergeCell ref="A122:K122"/>
    <mergeCell ref="C133:F133"/>
    <mergeCell ref="H133:J133"/>
  </mergeCells>
  <phoneticPr fontId="3" type="noConversion"/>
  <pageMargins left="0.984251968503937" right="0.590551181102362" top="0.78740157480315" bottom="0.78740157480315" header="0.511811023622047" footer="0.511811023622047"/>
  <pageSetup paperSize="9" scale="40" orientation="landscape" verticalDpi="200" r:id="rId1"/>
  <headerFooter alignWithMargins="0">
    <oddHeader>&amp;C
&amp;"Times New Roman,обычный"&amp;18  4&amp;R&amp;"Times New Roman,обычный"&amp;14Продовження додатка 1
Таблиця 1</oddHeader>
  </headerFooter>
  <rowBreaks count="1" manualBreakCount="1">
    <brk id="52" max="16383" man="1"/>
  </rowBreaks>
  <ignoredErrors>
    <ignoredError sqref="F71 F6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L211"/>
  <sheetViews>
    <sheetView view="pageBreakPreview" topLeftCell="A13" zoomScale="50" zoomScaleNormal="65" zoomScaleSheetLayoutView="50" workbookViewId="0">
      <selection activeCell="C22" sqref="C22:J45"/>
    </sheetView>
  </sheetViews>
  <sheetFormatPr defaultColWidth="77.85546875" defaultRowHeight="18.75"/>
  <cols>
    <col min="1" max="1" width="87.42578125" style="50" customWidth="1"/>
    <col min="2" max="2" width="15.28515625" style="53" customWidth="1"/>
    <col min="3" max="5" width="15.85546875" style="53" customWidth="1"/>
    <col min="6" max="10" width="15.85546875" style="50" customWidth="1"/>
    <col min="11" max="11" width="10" style="50" customWidth="1"/>
    <col min="12" max="12" width="9.5703125" style="50" customWidth="1"/>
    <col min="13" max="255" width="9.140625" style="50" customWidth="1"/>
    <col min="256" max="16384" width="77.85546875" style="50"/>
  </cols>
  <sheetData>
    <row r="1">
      <c r="A1" s="235" t="s">
        <v>151</v>
      </c>
      <c r="B1" s="235"/>
      <c r="C1" s="235"/>
      <c r="D1" s="235"/>
      <c r="E1" s="235"/>
      <c r="F1" s="235"/>
      <c r="G1" s="235"/>
      <c r="H1" s="235"/>
      <c r="I1" s="235"/>
      <c r="J1" s="235"/>
    </row>
    <row r="2">
      <c r="A2" s="54"/>
      <c r="B2" s="54"/>
      <c r="C2" s="54"/>
      <c r="D2" s="54"/>
      <c r="E2" s="54"/>
      <c r="F2" s="54"/>
      <c r="G2" s="54"/>
      <c r="H2" s="54"/>
      <c r="I2" s="54"/>
      <c r="J2" s="54"/>
    </row>
    <row r="3">
      <c r="A3" s="53"/>
      <c r="F3" s="53"/>
      <c r="G3" s="53"/>
      <c r="H3" s="53"/>
      <c r="I3" s="53"/>
      <c r="J3" s="53"/>
    </row>
    <row r="4" ht="38.25" customHeight="1">
      <c r="A4" s="224" t="s">
        <v>225</v>
      </c>
      <c r="B4" s="236" t="s">
        <v>18</v>
      </c>
      <c r="C4" s="236" t="s">
        <v>33</v>
      </c>
      <c r="D4" s="236" t="s">
        <v>36</v>
      </c>
      <c r="E4" s="234" t="s">
        <v>157</v>
      </c>
      <c r="F4" s="225" t="s">
        <v>23</v>
      </c>
      <c r="G4" s="225" t="s">
        <v>170</v>
      </c>
      <c r="H4" s="225"/>
      <c r="I4" s="225"/>
      <c r="J4" s="225"/>
    </row>
    <row r="5" ht="50.25" customHeight="1">
      <c r="A5" s="224"/>
      <c r="B5" s="236"/>
      <c r="C5" s="236"/>
      <c r="D5" s="236"/>
      <c r="E5" s="234"/>
      <c r="F5" s="225"/>
      <c r="G5" s="16" t="s">
        <v>171</v>
      </c>
      <c r="H5" s="16" t="s">
        <v>172</v>
      </c>
      <c r="I5" s="16" t="s">
        <v>173</v>
      </c>
      <c r="J5" s="16" t="s">
        <v>70</v>
      </c>
    </row>
    <row r="6" ht="18" customHeight="1">
      <c r="A6" s="56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</row>
    <row r="7" ht="39.95" customHeight="1">
      <c r="A7" s="237" t="s">
        <v>149</v>
      </c>
      <c r="B7" s="237"/>
      <c r="C7" s="237"/>
      <c r="D7" s="237"/>
      <c r="E7" s="237"/>
      <c r="F7" s="237"/>
      <c r="G7" s="237"/>
      <c r="H7" s="237"/>
      <c r="I7" s="237"/>
      <c r="J7" s="237"/>
    </row>
    <row r="8" ht="30" customHeight="1">
      <c r="A8" s="9" t="s">
        <v>372</v>
      </c>
      <c r="B8" s="10">
        <v>1200</v>
      </c>
      <c r="C8" s="182">
        <v>-446</v>
      </c>
      <c r="D8" s="182">
        <v>34</v>
      </c>
      <c r="E8" s="182">
        <v>35</v>
      </c>
      <c r="F8" s="182">
        <v>26</v>
      </c>
      <c r="G8" s="182">
        <v>6</v>
      </c>
      <c r="H8" s="182">
        <v>7</v>
      </c>
      <c r="I8" s="182">
        <v>7</v>
      </c>
      <c r="J8" s="182">
        <v>6</v>
      </c>
    </row>
    <row r="9" ht="45" customHeight="1">
      <c r="A9" s="51" t="s">
        <v>56</v>
      </c>
      <c r="B9" s="7">
        <v>2000</v>
      </c>
      <c r="C9" s="173">
        <v>-3599</v>
      </c>
      <c r="D9" s="173">
        <v>-3591</v>
      </c>
      <c r="E9" s="173">
        <v>-4600</v>
      </c>
      <c r="F9" s="173">
        <v>-4591</v>
      </c>
      <c r="G9" s="173">
        <v>-4591</v>
      </c>
      <c r="H9" s="173">
        <v>-4589</v>
      </c>
      <c r="I9" s="173">
        <v>-4587</v>
      </c>
      <c r="J9" s="173">
        <v>-4585</v>
      </c>
    </row>
    <row r="10" ht="45" customHeight="1">
      <c r="A10" s="51" t="s">
        <v>323</v>
      </c>
      <c r="B10" s="7">
        <v>2010</v>
      </c>
      <c r="C10" s="180">
        <f>SUM(C11:C12)</f>
        <v>0</v>
      </c>
      <c r="D10" s="180">
        <f>SUM(D11:D12)</f>
        <v>0</v>
      </c>
      <c r="E10" s="180">
        <f>SUM(E11:E12)</f>
        <v>0</v>
      </c>
      <c r="F10" s="180">
        <f>SUM(G10:J10)</f>
        <v>0</v>
      </c>
      <c r="G10" s="180">
        <f>SUM(G11:G12)</f>
        <v>0</v>
      </c>
      <c r="H10" s="180">
        <f>SUM(H11:H12)</f>
        <v>0</v>
      </c>
      <c r="I10" s="180">
        <f>SUM(I11:I12)</f>
        <v>0</v>
      </c>
      <c r="J10" s="180">
        <f>SUM(J11:J12)</f>
        <v>0</v>
      </c>
    </row>
    <row r="11" ht="45" customHeight="1">
      <c r="A11" s="9" t="s">
        <v>184</v>
      </c>
      <c r="B11" s="7">
        <v>2011</v>
      </c>
      <c r="C11" s="173">
        <v>0</v>
      </c>
      <c r="D11" s="173">
        <v>-26</v>
      </c>
      <c r="E11" s="173">
        <v>-26</v>
      </c>
      <c r="F11" s="180">
        <f>SUM(G11:J11)</f>
        <v>0</v>
      </c>
      <c r="G11" s="173">
        <v>-4</v>
      </c>
      <c r="H11" s="173">
        <v>-5</v>
      </c>
      <c r="I11" s="173">
        <v>-5</v>
      </c>
      <c r="J11" s="173">
        <v>-4</v>
      </c>
    </row>
    <row r="12" ht="45" customHeight="1">
      <c r="A12" s="9" t="s">
        <v>463</v>
      </c>
      <c r="B12" s="7">
        <v>2012</v>
      </c>
      <c r="C12" s="173">
        <v>0</v>
      </c>
      <c r="D12" s="173">
        <v>0</v>
      </c>
      <c r="E12" s="173">
        <v>0</v>
      </c>
      <c r="F12" s="180">
        <f>SUM(G12:J12)</f>
        <v>0</v>
      </c>
      <c r="G12" s="173">
        <v>0</v>
      </c>
      <c r="H12" s="173">
        <v>0</v>
      </c>
      <c r="I12" s="173">
        <v>0</v>
      </c>
      <c r="J12" s="173">
        <v>0</v>
      </c>
    </row>
    <row r="13" ht="24.95" customHeight="1">
      <c r="A13" s="9" t="s">
        <v>163</v>
      </c>
      <c r="B13" s="7" t="s">
        <v>195</v>
      </c>
      <c r="C13" s="173">
        <v>0</v>
      </c>
      <c r="D13" s="173">
        <v>0</v>
      </c>
      <c r="E13" s="173">
        <v>0</v>
      </c>
      <c r="F13" s="180">
        <f>SUM(G13:J13)</f>
        <v>0</v>
      </c>
      <c r="G13" s="173">
        <v>0</v>
      </c>
      <c r="H13" s="173">
        <v>0</v>
      </c>
      <c r="I13" s="173">
        <v>0</v>
      </c>
      <c r="J13" s="173">
        <v>0</v>
      </c>
    </row>
    <row r="14" ht="24.95" customHeight="1">
      <c r="A14" s="9" t="s">
        <v>176</v>
      </c>
      <c r="B14" s="7">
        <v>2020</v>
      </c>
      <c r="C14" s="173">
        <v>0</v>
      </c>
      <c r="D14" s="173">
        <v>0</v>
      </c>
      <c r="E14" s="173">
        <v>0</v>
      </c>
      <c r="F14" s="180">
        <f>SUM(G14:J14)</f>
        <v>0</v>
      </c>
      <c r="G14" s="173">
        <v>0</v>
      </c>
      <c r="H14" s="173">
        <v>0</v>
      </c>
      <c r="I14" s="173">
        <v>0</v>
      </c>
      <c r="J14" s="173">
        <v>0</v>
      </c>
    </row>
    <row r="15" s="52" customFormat="1" ht="24.95" customHeight="1">
      <c r="A15" s="51" t="s">
        <v>67</v>
      </c>
      <c r="B15" s="7">
        <v>2030</v>
      </c>
      <c r="C15" s="173">
        <v>0</v>
      </c>
      <c r="D15" s="173">
        <v>0</v>
      </c>
      <c r="E15" s="173">
        <v>0</v>
      </c>
      <c r="F15" s="180">
        <f>SUM(G15:J15)</f>
        <v>0</v>
      </c>
      <c r="G15" s="173">
        <v>0</v>
      </c>
      <c r="H15" s="173">
        <v>0</v>
      </c>
      <c r="I15" s="173">
        <v>0</v>
      </c>
      <c r="J15" s="173">
        <v>0</v>
      </c>
    </row>
    <row r="16" ht="24.95" customHeight="1">
      <c r="A16" s="51" t="s">
        <v>136</v>
      </c>
      <c r="B16" s="7">
        <v>2031</v>
      </c>
      <c r="C16" s="173">
        <v>0</v>
      </c>
      <c r="D16" s="173">
        <v>0</v>
      </c>
      <c r="E16" s="173">
        <v>0</v>
      </c>
      <c r="F16" s="180">
        <f>SUM(G16:J16)</f>
        <v>0</v>
      </c>
      <c r="G16" s="173">
        <v>0</v>
      </c>
      <c r="H16" s="173">
        <v>0</v>
      </c>
      <c r="I16" s="173">
        <v>0</v>
      </c>
      <c r="J16" s="173">
        <v>0</v>
      </c>
    </row>
    <row r="17" ht="24.95" customHeight="1">
      <c r="A17" s="51" t="s">
        <v>486</v>
      </c>
      <c r="B17" s="7" t="s">
        <v>486</v>
      </c>
      <c r="C17" s="173">
        <v>0</v>
      </c>
      <c r="D17" s="173">
        <v>0</v>
      </c>
      <c r="E17" s="173">
        <v>0</v>
      </c>
      <c r="F17" s="180">
        <f>SUM(G17:J17)</f>
        <v>0</v>
      </c>
      <c r="G17" s="173">
        <v>0</v>
      </c>
      <c r="H17" s="173">
        <v>0</v>
      </c>
      <c r="I17" s="173">
        <v>0</v>
      </c>
      <c r="J17" s="173">
        <v>0</v>
      </c>
    </row>
    <row r="18" ht="24.95" customHeight="1">
      <c r="A18" s="51" t="s">
        <v>29</v>
      </c>
      <c r="B18" s="7">
        <v>2040</v>
      </c>
      <c r="C18" s="173">
        <v>0</v>
      </c>
      <c r="D18" s="173">
        <v>0</v>
      </c>
      <c r="E18" s="173">
        <v>0</v>
      </c>
      <c r="F18" s="180">
        <f>SUM(G18:J18)</f>
        <v>0</v>
      </c>
      <c r="G18" s="173">
        <v>0</v>
      </c>
      <c r="H18" s="173">
        <v>0</v>
      </c>
      <c r="I18" s="173">
        <v>0</v>
      </c>
      <c r="J18" s="173">
        <v>0</v>
      </c>
    </row>
    <row r="19" ht="24.95" customHeight="1">
      <c r="A19" s="51" t="s">
        <v>119</v>
      </c>
      <c r="B19" s="7">
        <v>2050</v>
      </c>
      <c r="C19" s="173">
        <v>0</v>
      </c>
      <c r="D19" s="173">
        <v>0</v>
      </c>
      <c r="E19" s="173">
        <v>0</v>
      </c>
      <c r="F19" s="180">
        <f>SUM(G19:J19)</f>
        <v>0</v>
      </c>
      <c r="G19" s="173">
        <v>0</v>
      </c>
      <c r="H19" s="173">
        <v>0</v>
      </c>
      <c r="I19" s="173">
        <v>0</v>
      </c>
      <c r="J19" s="173">
        <v>0</v>
      </c>
    </row>
    <row r="20" ht="24.95" customHeight="1">
      <c r="A20" s="51" t="s">
        <v>486</v>
      </c>
      <c r="B20" s="7" t="s">
        <v>486</v>
      </c>
      <c r="C20" s="173">
        <v>0</v>
      </c>
      <c r="D20" s="173">
        <v>0</v>
      </c>
      <c r="E20" s="173">
        <v>0</v>
      </c>
      <c r="F20" s="180">
        <f>SUM(G20:J20)</f>
        <v>0</v>
      </c>
      <c r="G20" s="173">
        <v>0</v>
      </c>
      <c r="H20" s="173">
        <v>0</v>
      </c>
      <c r="I20" s="173">
        <v>0</v>
      </c>
      <c r="J20" s="173">
        <v>0</v>
      </c>
    </row>
    <row r="21" ht="24.95" customHeight="1">
      <c r="A21" s="51" t="s">
        <v>486</v>
      </c>
      <c r="B21" s="7" t="s">
        <v>486</v>
      </c>
      <c r="C21" s="173">
        <v>0</v>
      </c>
      <c r="D21" s="173">
        <v>0</v>
      </c>
      <c r="E21" s="173">
        <v>0</v>
      </c>
      <c r="F21" s="180">
        <f>SUM(G21:J21)</f>
        <v>0</v>
      </c>
      <c r="G21" s="173">
        <v>0</v>
      </c>
      <c r="H21" s="173">
        <v>0</v>
      </c>
      <c r="I21" s="173">
        <v>0</v>
      </c>
      <c r="J21" s="173">
        <v>0</v>
      </c>
    </row>
    <row r="22" ht="24.95" customHeight="1">
      <c r="A22" s="51" t="s">
        <v>120</v>
      </c>
      <c r="B22" s="7">
        <v>2060</v>
      </c>
      <c r="C22" s="173">
        <v>-340</v>
      </c>
      <c r="D22" s="173">
        <v>0</v>
      </c>
      <c r="E22" s="173">
        <v>0</v>
      </c>
      <c r="F22" s="180">
        <f>SUM(G22:J22)</f>
        <v>0</v>
      </c>
      <c r="G22" s="173">
        <v>0</v>
      </c>
      <c r="H22" s="173">
        <v>0</v>
      </c>
      <c r="I22" s="173">
        <v>0</v>
      </c>
      <c r="J22" s="173">
        <v>0</v>
      </c>
    </row>
    <row r="23" ht="24.95" customHeight="1">
      <c r="A23" s="51" t="s">
        <v>486</v>
      </c>
      <c r="B23" s="7" t="s">
        <v>486</v>
      </c>
      <c r="C23" s="173">
        <v>0</v>
      </c>
      <c r="D23" s="173">
        <v>0</v>
      </c>
      <c r="E23" s="173">
        <v>0</v>
      </c>
      <c r="F23" s="180">
        <f>SUM(G23:J23)</f>
        <v>0</v>
      </c>
      <c r="G23" s="173">
        <v>0</v>
      </c>
      <c r="H23" s="173">
        <v>0</v>
      </c>
      <c r="I23" s="173">
        <v>0</v>
      </c>
      <c r="J23" s="173">
        <v>0</v>
      </c>
    </row>
    <row r="24" ht="24.95" customHeight="1">
      <c r="A24" s="51" t="s">
        <v>560</v>
      </c>
      <c r="B24" s="7" t="s">
        <v>561</v>
      </c>
      <c r="C24" s="173">
        <v>-340</v>
      </c>
      <c r="D24" s="173">
        <v>0</v>
      </c>
      <c r="E24" s="173">
        <v>0</v>
      </c>
      <c r="F24" s="180">
        <f>SUM(G24:J24)</f>
        <v>0</v>
      </c>
      <c r="G24" s="173">
        <v>0</v>
      </c>
      <c r="H24" s="173">
        <v>0</v>
      </c>
      <c r="I24" s="173">
        <v>0</v>
      </c>
      <c r="J24" s="173">
        <v>0</v>
      </c>
    </row>
    <row r="25" ht="45" customHeight="1">
      <c r="A25" s="51" t="s">
        <v>57</v>
      </c>
      <c r="B25" s="7">
        <v>2070</v>
      </c>
      <c r="C25" s="182">
        <f>SUM(C8:C10,C14,C15,C18,C19,C22)</f>
        <v>0</v>
      </c>
      <c r="D25" s="182">
        <f>SUM(D8:D10,D14,D15,D18,D19,D22)</f>
        <v>0</v>
      </c>
      <c r="E25" s="182">
        <f>SUM(E8:E10,E14,E15,E18,E19,E22)</f>
        <v>0</v>
      </c>
      <c r="F25" s="182">
        <f>SUM(F8:F10,F14,F15,F18,F19,F22)</f>
        <v>0</v>
      </c>
      <c r="G25" s="182">
        <f>SUM(G8:G10,G14,G15,G18,G19,G22)</f>
        <v>0</v>
      </c>
      <c r="H25" s="182">
        <f>SUM(H8:H10,H14,H15,H18,H19,H22)</f>
        <v>0</v>
      </c>
      <c r="I25" s="182">
        <f>SUM(I8:I10,I14,I15,I18,I19,I22)</f>
        <v>0</v>
      </c>
      <c r="J25" s="182">
        <f>SUM(J8:J10,J14,J15,J18,J19,J22)</f>
        <v>0</v>
      </c>
    </row>
    <row r="26" ht="30" customHeight="1">
      <c r="A26" s="237" t="s">
        <v>360</v>
      </c>
      <c r="B26" s="237"/>
      <c r="C26" s="237"/>
      <c r="D26" s="237"/>
      <c r="E26" s="237"/>
      <c r="F26" s="237"/>
      <c r="G26" s="237"/>
      <c r="H26" s="237"/>
      <c r="I26" s="237"/>
      <c r="J26" s="237"/>
    </row>
    <row r="27" ht="37.5" customHeight="1">
      <c r="A27" s="63" t="s">
        <v>353</v>
      </c>
      <c r="B27" s="130">
        <v>2110</v>
      </c>
      <c r="C27" s="174">
        <f>SUM(C28:C36)</f>
        <v>0</v>
      </c>
      <c r="D27" s="174">
        <f>SUM(D28:D36)</f>
        <v>0</v>
      </c>
      <c r="E27" s="174">
        <f>SUM(E28:E36)</f>
        <v>0</v>
      </c>
      <c r="F27" s="181">
        <f>SUM(G27:J27)</f>
        <v>0</v>
      </c>
      <c r="G27" s="174">
        <f>SUM(G28:G36)</f>
        <v>0</v>
      </c>
      <c r="H27" s="174">
        <f>SUM(H28:H36)</f>
        <v>0</v>
      </c>
      <c r="I27" s="174">
        <f>SUM(I28:I36)</f>
        <v>0</v>
      </c>
      <c r="J27" s="174">
        <f>SUM(J28:J36)</f>
        <v>0</v>
      </c>
    </row>
    <row r="28" ht="20.1" customHeight="1">
      <c r="A28" s="9" t="s">
        <v>327</v>
      </c>
      <c r="B28" s="7">
        <v>2111</v>
      </c>
      <c r="C28" s="173">
        <v>0</v>
      </c>
      <c r="D28" s="173">
        <v>7</v>
      </c>
      <c r="E28" s="173">
        <v>0</v>
      </c>
      <c r="F28" s="181">
        <f>SUM(G28:J28)</f>
        <v>0</v>
      </c>
      <c r="G28" s="173">
        <v>1</v>
      </c>
      <c r="H28" s="173">
        <v>1</v>
      </c>
      <c r="I28" s="173">
        <v>1</v>
      </c>
      <c r="J28" s="173">
        <v>2</v>
      </c>
    </row>
    <row r="29" ht="37.5">
      <c r="A29" s="9" t="s">
        <v>377</v>
      </c>
      <c r="B29" s="7">
        <v>2112</v>
      </c>
      <c r="C29" s="173">
        <v>1299</v>
      </c>
      <c r="D29" s="173">
        <v>1000</v>
      </c>
      <c r="E29" s="173">
        <v>1000</v>
      </c>
      <c r="F29" s="181">
        <f>SUM(G29:J29)</f>
        <v>0</v>
      </c>
      <c r="G29" s="173">
        <v>250</v>
      </c>
      <c r="H29" s="173">
        <v>250</v>
      </c>
      <c r="I29" s="173">
        <v>250</v>
      </c>
      <c r="J29" s="173">
        <v>250</v>
      </c>
    </row>
    <row r="30" s="52" customFormat="1" ht="42.75" customHeight="1">
      <c r="A30" s="51" t="s">
        <v>378</v>
      </c>
      <c r="B30" s="56">
        <v>2113</v>
      </c>
      <c r="C30" s="173">
        <v>0</v>
      </c>
      <c r="D30" s="173">
        <v>0</v>
      </c>
      <c r="E30" s="173">
        <v>0</v>
      </c>
      <c r="F30" s="181">
        <f>SUM(G30:J30)</f>
        <v>0</v>
      </c>
      <c r="G30" s="173">
        <v>0</v>
      </c>
      <c r="H30" s="173">
        <v>0</v>
      </c>
      <c r="I30" s="173">
        <v>0</v>
      </c>
      <c r="J30" s="173">
        <v>0</v>
      </c>
    </row>
    <row r="31" ht="20.1" customHeight="1">
      <c r="A31" s="51" t="s">
        <v>87</v>
      </c>
      <c r="B31" s="56">
        <v>2114</v>
      </c>
      <c r="C31" s="173">
        <v>0</v>
      </c>
      <c r="D31" s="173">
        <v>0</v>
      </c>
      <c r="E31" s="173">
        <v>0</v>
      </c>
      <c r="F31" s="181">
        <f>SUM(G31:J31)</f>
        <v>0</v>
      </c>
      <c r="G31" s="173">
        <v>0</v>
      </c>
      <c r="H31" s="173">
        <v>0</v>
      </c>
      <c r="I31" s="173">
        <v>0</v>
      </c>
      <c r="J31" s="173">
        <v>0</v>
      </c>
    </row>
    <row r="32" ht="42.75" customHeight="1">
      <c r="A32" s="51" t="s">
        <v>357</v>
      </c>
      <c r="B32" s="56">
        <v>2115</v>
      </c>
      <c r="C32" s="173">
        <v>0</v>
      </c>
      <c r="D32" s="173">
        <v>26</v>
      </c>
      <c r="E32" s="173">
        <v>16</v>
      </c>
      <c r="F32" s="181">
        <f>SUM(G32:J32)</f>
        <v>0</v>
      </c>
      <c r="G32" s="173">
        <v>4</v>
      </c>
      <c r="H32" s="173">
        <v>5</v>
      </c>
      <c r="I32" s="173">
        <v>5</v>
      </c>
      <c r="J32" s="173">
        <v>4</v>
      </c>
    </row>
    <row r="33">
      <c r="A33" s="51" t="s">
        <v>109</v>
      </c>
      <c r="B33" s="56">
        <v>2116</v>
      </c>
      <c r="C33" s="173">
        <v>0</v>
      </c>
      <c r="D33" s="173">
        <v>0</v>
      </c>
      <c r="E33" s="173">
        <v>0</v>
      </c>
      <c r="F33" s="181">
        <f>SUM(G33:J33)</f>
        <v>0</v>
      </c>
      <c r="G33" s="173">
        <v>0</v>
      </c>
      <c r="H33" s="173">
        <v>0</v>
      </c>
      <c r="I33" s="173">
        <v>0</v>
      </c>
      <c r="J33" s="173">
        <v>0</v>
      </c>
    </row>
    <row r="34">
      <c r="A34" s="51" t="s">
        <v>379</v>
      </c>
      <c r="B34" s="56">
        <v>2117</v>
      </c>
      <c r="C34" s="173">
        <v>0</v>
      </c>
      <c r="D34" s="173">
        <v>0</v>
      </c>
      <c r="E34" s="173">
        <v>0</v>
      </c>
      <c r="F34" s="181">
        <f>SUM(G34:J34)</f>
        <v>0</v>
      </c>
      <c r="G34" s="173">
        <v>0</v>
      </c>
      <c r="H34" s="173">
        <v>0</v>
      </c>
      <c r="I34" s="173">
        <v>0</v>
      </c>
      <c r="J34" s="173">
        <v>0</v>
      </c>
    </row>
    <row r="35">
      <c r="A35" s="51" t="s">
        <v>86</v>
      </c>
      <c r="B35" s="56">
        <v>2118</v>
      </c>
      <c r="C35" s="173">
        <v>0</v>
      </c>
      <c r="D35" s="173">
        <v>0</v>
      </c>
      <c r="E35" s="173">
        <v>0</v>
      </c>
      <c r="F35" s="181">
        <f>SUM(G35:J35)</f>
        <v>0</v>
      </c>
      <c r="G35" s="173">
        <v>0</v>
      </c>
      <c r="H35" s="173">
        <v>0</v>
      </c>
      <c r="I35" s="173">
        <v>0</v>
      </c>
      <c r="J35" s="173">
        <v>0</v>
      </c>
    </row>
    <row r="36" s="54" customFormat="1">
      <c r="A36" s="51" t="s">
        <v>361</v>
      </c>
      <c r="B36" s="56">
        <v>2119</v>
      </c>
      <c r="C36" s="175">
        <v>67</v>
      </c>
      <c r="D36" s="175">
        <v>68</v>
      </c>
      <c r="E36" s="175">
        <v>68</v>
      </c>
      <c r="F36" s="181">
        <f>SUM(G36:J36)</f>
        <v>0</v>
      </c>
      <c r="G36" s="175">
        <v>17</v>
      </c>
      <c r="H36" s="175">
        <v>18</v>
      </c>
      <c r="I36" s="175">
        <v>17</v>
      </c>
      <c r="J36" s="175">
        <v>18</v>
      </c>
      <c r="K36" s="50"/>
    </row>
    <row r="37" s="54" customFormat="1">
      <c r="A37" s="51" t="s">
        <v>486</v>
      </c>
      <c r="B37" s="56" t="s">
        <v>486</v>
      </c>
      <c r="C37" s="175">
        <v>0</v>
      </c>
      <c r="D37" s="175">
        <v>0</v>
      </c>
      <c r="E37" s="175">
        <v>0</v>
      </c>
      <c r="F37" s="181">
        <f>SUM(G37:J37)</f>
        <v>0</v>
      </c>
      <c r="G37" s="175">
        <v>0</v>
      </c>
      <c r="H37" s="175">
        <v>0</v>
      </c>
      <c r="I37" s="175">
        <v>0</v>
      </c>
      <c r="J37" s="175">
        <v>0</v>
      </c>
      <c r="K37" s="50"/>
    </row>
    <row r="38" s="54" customFormat="1">
      <c r="A38" s="51" t="s">
        <v>562</v>
      </c>
      <c r="B38" s="56" t="s">
        <v>563</v>
      </c>
      <c r="C38" s="175">
        <v>67</v>
      </c>
      <c r="D38" s="175">
        <v>68</v>
      </c>
      <c r="E38" s="175">
        <v>68</v>
      </c>
      <c r="F38" s="181">
        <f>SUM(G38:J38)</f>
        <v>0</v>
      </c>
      <c r="G38" s="175">
        <v>17</v>
      </c>
      <c r="H38" s="175">
        <v>18</v>
      </c>
      <c r="I38" s="175">
        <v>17</v>
      </c>
      <c r="J38" s="175">
        <v>18</v>
      </c>
      <c r="K38" s="50"/>
    </row>
    <row r="39" s="54" customFormat="1" ht="37.5">
      <c r="A39" s="63" t="s">
        <v>362</v>
      </c>
      <c r="B39" s="127">
        <v>2120</v>
      </c>
      <c r="C39" s="174">
        <f>SUM(C40:C43)</f>
        <v>0</v>
      </c>
      <c r="D39" s="174">
        <f>SUM(D40:D43)</f>
        <v>0</v>
      </c>
      <c r="E39" s="174">
        <f>SUM(E40:E43)</f>
        <v>0</v>
      </c>
      <c r="F39" s="181">
        <f>SUM(G39:J39)</f>
        <v>0</v>
      </c>
      <c r="G39" s="174">
        <f>SUM(G40:G43)</f>
        <v>0</v>
      </c>
      <c r="H39" s="174">
        <f>SUM(H40:H43)</f>
        <v>0</v>
      </c>
      <c r="I39" s="174">
        <f>SUM(I40:I43)</f>
        <v>0</v>
      </c>
      <c r="J39" s="174">
        <f>SUM(J40:J43)</f>
        <v>0</v>
      </c>
      <c r="K39" s="50"/>
    </row>
    <row r="40" s="54" customFormat="1" ht="20.1" customHeight="1">
      <c r="A40" s="51" t="s">
        <v>86</v>
      </c>
      <c r="B40" s="56">
        <v>2121</v>
      </c>
      <c r="C40" s="173">
        <v>802</v>
      </c>
      <c r="D40" s="173">
        <v>800</v>
      </c>
      <c r="E40" s="173">
        <v>800</v>
      </c>
      <c r="F40" s="181">
        <f>SUM(G40:J40)</f>
        <v>0</v>
      </c>
      <c r="G40" s="173">
        <v>210</v>
      </c>
      <c r="H40" s="173">
        <v>210</v>
      </c>
      <c r="I40" s="173">
        <v>210</v>
      </c>
      <c r="J40" s="173">
        <v>210</v>
      </c>
      <c r="K40" s="50"/>
    </row>
    <row r="41" s="54" customFormat="1" ht="20.1" customHeight="1">
      <c r="A41" s="51" t="s">
        <v>368</v>
      </c>
      <c r="B41" s="56">
        <v>2122</v>
      </c>
      <c r="C41" s="173">
        <v>804</v>
      </c>
      <c r="D41" s="173">
        <v>1340</v>
      </c>
      <c r="E41" s="173">
        <v>500</v>
      </c>
      <c r="F41" s="181">
        <f>SUM(G41:J41)</f>
        <v>0</v>
      </c>
      <c r="G41" s="173">
        <v>215</v>
      </c>
      <c r="H41" s="173">
        <v>215</v>
      </c>
      <c r="I41" s="173">
        <v>215</v>
      </c>
      <c r="J41" s="173">
        <v>215</v>
      </c>
      <c r="K41" s="50"/>
    </row>
    <row r="42" s="54" customFormat="1" ht="20.1" customHeight="1">
      <c r="A42" s="51" t="s">
        <v>369</v>
      </c>
      <c r="B42" s="56">
        <v>2123</v>
      </c>
      <c r="C42" s="173">
        <v>0</v>
      </c>
      <c r="D42" s="173">
        <v>0</v>
      </c>
      <c r="E42" s="173">
        <v>0</v>
      </c>
      <c r="F42" s="181">
        <f>SUM(G42:J42)</f>
        <v>0</v>
      </c>
      <c r="G42" s="173">
        <v>0</v>
      </c>
      <c r="H42" s="173">
        <v>0</v>
      </c>
      <c r="I42" s="173">
        <v>0</v>
      </c>
      <c r="J42" s="173">
        <v>0</v>
      </c>
      <c r="K42" s="50"/>
    </row>
    <row r="43" s="54" customFormat="1" ht="20.1" customHeight="1">
      <c r="A43" s="51" t="s">
        <v>361</v>
      </c>
      <c r="B43" s="56">
        <v>2124</v>
      </c>
      <c r="C43" s="173">
        <v>0</v>
      </c>
      <c r="D43" s="173">
        <v>0</v>
      </c>
      <c r="E43" s="173">
        <v>0</v>
      </c>
      <c r="F43" s="181">
        <f>SUM(G43:J43)</f>
        <v>0</v>
      </c>
      <c r="G43" s="173">
        <v>0</v>
      </c>
      <c r="H43" s="173">
        <v>0</v>
      </c>
      <c r="I43" s="173">
        <v>0</v>
      </c>
      <c r="J43" s="173">
        <v>0</v>
      </c>
      <c r="K43" s="50"/>
    </row>
    <row r="44" s="54" customFormat="1" ht="37.5">
      <c r="A44" s="63" t="s">
        <v>486</v>
      </c>
      <c r="B44" s="127" t="s">
        <v>486</v>
      </c>
      <c r="C44" s="174">
        <v>0</v>
      </c>
      <c r="D44" s="174">
        <v>0</v>
      </c>
      <c r="E44" s="174">
        <v>0</v>
      </c>
      <c r="F44" s="181">
        <f>SUM(G44:J44)</f>
        <v>0</v>
      </c>
      <c r="G44" s="174">
        <v>0</v>
      </c>
      <c r="H44" s="174">
        <v>0</v>
      </c>
      <c r="I44" s="174">
        <v>0</v>
      </c>
      <c r="J44" s="174">
        <v>0</v>
      </c>
      <c r="K44" s="50"/>
    </row>
    <row r="45" s="54" customFormat="1" ht="37.5">
      <c r="A45" s="63" t="s">
        <v>486</v>
      </c>
      <c r="B45" s="127" t="s">
        <v>486</v>
      </c>
      <c r="C45" s="174">
        <v>0</v>
      </c>
      <c r="D45" s="174">
        <v>0</v>
      </c>
      <c r="E45" s="174">
        <v>0</v>
      </c>
      <c r="F45" s="181">
        <f>SUM(G45:J45)</f>
        <v>0</v>
      </c>
      <c r="G45" s="174">
        <v>0</v>
      </c>
      <c r="H45" s="174">
        <v>0</v>
      </c>
      <c r="I45" s="174">
        <v>0</v>
      </c>
      <c r="J45" s="174">
        <v>0</v>
      </c>
      <c r="K45" s="50"/>
    </row>
    <row r="46" s="54" customFormat="1" ht="37.5">
      <c r="A46" s="63" t="s">
        <v>356</v>
      </c>
      <c r="B46" s="127">
        <v>2130</v>
      </c>
      <c r="C46" s="174">
        <f>SUM(C47:C50)</f>
        <v>0</v>
      </c>
      <c r="D46" s="174">
        <f>SUM(D47:D50)</f>
        <v>0</v>
      </c>
      <c r="E46" s="174">
        <f>SUM(E47:E50)</f>
        <v>0</v>
      </c>
      <c r="F46" s="181">
        <f>SUM(G46:J46)</f>
        <v>0</v>
      </c>
      <c r="G46" s="174">
        <f>SUM(G47:G50)</f>
        <v>0</v>
      </c>
      <c r="H46" s="174">
        <f>SUM(H47:H50)</f>
        <v>0</v>
      </c>
      <c r="I46" s="174">
        <f>SUM(I47:I50)</f>
        <v>0</v>
      </c>
      <c r="J46" s="174">
        <f>SUM(J47:J50)</f>
        <v>0</v>
      </c>
      <c r="K46" s="50"/>
    </row>
    <row r="47" ht="57" customHeight="1">
      <c r="A47" s="51" t="s">
        <v>462</v>
      </c>
      <c r="B47" s="56">
        <v>2131</v>
      </c>
      <c r="C47" s="173">
        <v>0</v>
      </c>
      <c r="D47" s="173">
        <v>0</v>
      </c>
      <c r="E47" s="173">
        <v>0</v>
      </c>
      <c r="F47" s="181">
        <f>SUM(G47:J47)</f>
        <v>0</v>
      </c>
      <c r="G47" s="173">
        <v>0</v>
      </c>
      <c r="H47" s="173">
        <v>0</v>
      </c>
      <c r="I47" s="173">
        <v>0</v>
      </c>
      <c r="J47" s="173">
        <v>0</v>
      </c>
    </row>
    <row r="48" ht="20.1" customHeight="1">
      <c r="A48" s="51" t="s">
        <v>363</v>
      </c>
      <c r="B48" s="56">
        <v>2132</v>
      </c>
      <c r="C48" s="173">
        <v>0</v>
      </c>
      <c r="D48" s="173">
        <v>0</v>
      </c>
      <c r="E48" s="173">
        <v>0</v>
      </c>
      <c r="F48" s="181">
        <f>SUM(G48:J48)</f>
        <v>0</v>
      </c>
      <c r="G48" s="173">
        <v>0</v>
      </c>
      <c r="H48" s="173">
        <v>0</v>
      </c>
      <c r="I48" s="173">
        <v>0</v>
      </c>
      <c r="J48" s="173">
        <v>0</v>
      </c>
    </row>
    <row r="49" ht="20.1" customHeight="1">
      <c r="A49" s="51" t="s">
        <v>364</v>
      </c>
      <c r="B49" s="56">
        <v>2133</v>
      </c>
      <c r="C49" s="173">
        <v>965</v>
      </c>
      <c r="D49" s="173">
        <v>960</v>
      </c>
      <c r="E49" s="173">
        <v>960</v>
      </c>
      <c r="F49" s="181">
        <f>SUM(G49:J49)</f>
        <v>0</v>
      </c>
      <c r="G49" s="173">
        <v>245</v>
      </c>
      <c r="H49" s="173">
        <v>245</v>
      </c>
      <c r="I49" s="173">
        <v>245</v>
      </c>
      <c r="J49" s="173">
        <v>245</v>
      </c>
    </row>
    <row r="50" ht="20.1" customHeight="1">
      <c r="A50" s="51" t="s">
        <v>365</v>
      </c>
      <c r="B50" s="56">
        <v>2134</v>
      </c>
      <c r="C50" s="173">
        <v>0</v>
      </c>
      <c r="D50" s="173">
        <v>0</v>
      </c>
      <c r="E50" s="173">
        <v>0</v>
      </c>
      <c r="F50" s="181">
        <f>SUM(G50:J50)</f>
        <v>0</v>
      </c>
      <c r="G50" s="173">
        <v>0</v>
      </c>
      <c r="H50" s="173">
        <v>0</v>
      </c>
      <c r="I50" s="173">
        <v>0</v>
      </c>
      <c r="J50" s="173">
        <v>0</v>
      </c>
    </row>
    <row r="51" s="54" customFormat="1" ht="37.5">
      <c r="A51" s="63" t="s">
        <v>486</v>
      </c>
      <c r="B51" s="127" t="s">
        <v>486</v>
      </c>
      <c r="C51" s="174">
        <v>0</v>
      </c>
      <c r="D51" s="174">
        <v>0</v>
      </c>
      <c r="E51" s="174">
        <v>0</v>
      </c>
      <c r="F51" s="181">
        <f>SUM(G51:J51)</f>
        <v>0</v>
      </c>
      <c r="G51" s="174">
        <v>0</v>
      </c>
      <c r="H51" s="174">
        <v>0</v>
      </c>
      <c r="I51" s="174">
        <v>0</v>
      </c>
      <c r="J51" s="174">
        <v>0</v>
      </c>
      <c r="K51" s="50"/>
    </row>
    <row r="52" s="54" customFormat="1" ht="37.5">
      <c r="A52" s="63" t="s">
        <v>486</v>
      </c>
      <c r="B52" s="127" t="s">
        <v>486</v>
      </c>
      <c r="C52" s="174">
        <v>0</v>
      </c>
      <c r="D52" s="174">
        <v>0</v>
      </c>
      <c r="E52" s="174">
        <v>0</v>
      </c>
      <c r="F52" s="181">
        <f>SUM(G52:J52)</f>
        <v>0</v>
      </c>
      <c r="G52" s="174">
        <v>0</v>
      </c>
      <c r="H52" s="174">
        <v>0</v>
      </c>
      <c r="I52" s="174">
        <v>0</v>
      </c>
      <c r="J52" s="174">
        <v>0</v>
      </c>
      <c r="K52" s="50"/>
    </row>
    <row r="53" s="52" customFormat="1" ht="24.95" customHeight="1">
      <c r="A53" s="63" t="s">
        <v>366</v>
      </c>
      <c r="B53" s="127">
        <v>2140</v>
      </c>
      <c r="C53" s="174">
        <f>SUM(C54,C55)</f>
        <v>0</v>
      </c>
      <c r="D53" s="174">
        <f>SUM(D54,D55)</f>
        <v>0</v>
      </c>
      <c r="E53" s="174">
        <f>SUM(E54,E55)</f>
        <v>0</v>
      </c>
      <c r="F53" s="181">
        <f>SUM(G53:J53)</f>
        <v>0</v>
      </c>
      <c r="G53" s="174">
        <f>SUM(G54,G55)</f>
        <v>0</v>
      </c>
      <c r="H53" s="174">
        <f>SUM(H54,H55)</f>
        <v>0</v>
      </c>
      <c r="I53" s="174">
        <f>SUM(I54,I55)</f>
        <v>0</v>
      </c>
      <c r="J53" s="174">
        <f>SUM(J54,J55)</f>
        <v>0</v>
      </c>
    </row>
    <row r="54" ht="42.75" customHeight="1">
      <c r="A54" s="51" t="s">
        <v>324</v>
      </c>
      <c r="B54" s="56">
        <v>2141</v>
      </c>
      <c r="C54" s="173">
        <v>0</v>
      </c>
      <c r="D54" s="173">
        <v>0</v>
      </c>
      <c r="E54" s="173">
        <v>0</v>
      </c>
      <c r="F54" s="181">
        <f>SUM(G54:J54)</f>
        <v>0</v>
      </c>
      <c r="G54" s="173">
        <v>0</v>
      </c>
      <c r="H54" s="173">
        <v>0</v>
      </c>
      <c r="I54" s="173">
        <v>0</v>
      </c>
      <c r="J54" s="173">
        <v>0</v>
      </c>
    </row>
    <row r="55" ht="20.1" customHeight="1">
      <c r="A55" s="51" t="s">
        <v>367</v>
      </c>
      <c r="B55" s="56">
        <v>2142</v>
      </c>
      <c r="C55" s="173">
        <v>38</v>
      </c>
      <c r="D55" s="173">
        <v>0</v>
      </c>
      <c r="E55" s="173">
        <v>0</v>
      </c>
      <c r="F55" s="181">
        <f>SUM(G55:J55)</f>
        <v>0</v>
      </c>
      <c r="G55" s="173">
        <v>0</v>
      </c>
      <c r="H55" s="173">
        <v>0</v>
      </c>
      <c r="I55" s="173">
        <v>0</v>
      </c>
      <c r="J55" s="173">
        <v>0</v>
      </c>
    </row>
    <row r="56" s="52" customFormat="1" ht="24.95" customHeight="1">
      <c r="A56" s="63" t="s">
        <v>564</v>
      </c>
      <c r="B56" s="127" t="s">
        <v>565</v>
      </c>
      <c r="C56" s="174">
        <v>38</v>
      </c>
      <c r="D56" s="174">
        <v>0</v>
      </c>
      <c r="E56" s="174">
        <v>0</v>
      </c>
      <c r="F56" s="181">
        <f>SUM(G56:J56)</f>
        <v>0</v>
      </c>
      <c r="G56" s="174">
        <v>0</v>
      </c>
      <c r="H56" s="174">
        <v>0</v>
      </c>
      <c r="I56" s="174">
        <v>0</v>
      </c>
      <c r="J56" s="174">
        <v>0</v>
      </c>
    </row>
    <row r="57" s="52" customFormat="1" ht="30" customHeight="1">
      <c r="A57" s="63" t="s">
        <v>355</v>
      </c>
      <c r="B57" s="127">
        <v>2200</v>
      </c>
      <c r="C57" s="174">
        <f>SUM(C27,C39,C46,C53)</f>
        <v>0</v>
      </c>
      <c r="D57" s="174">
        <f>SUM(D27,D39,D46,D53)</f>
        <v>0</v>
      </c>
      <c r="E57" s="174">
        <f>SUM(E27,E39,E46,E53)</f>
        <v>0</v>
      </c>
      <c r="F57" s="181">
        <f>SUM(G57:J57)</f>
        <v>0</v>
      </c>
      <c r="G57" s="174">
        <f>SUM(G27,G39,G46,G53)</f>
        <v>0</v>
      </c>
      <c r="H57" s="174">
        <f>SUM(H27,H39,H46,H53)</f>
        <v>0</v>
      </c>
      <c r="I57" s="174">
        <f>SUM(I27,I39,I46,I53)</f>
        <v>0</v>
      </c>
      <c r="J57" s="174">
        <f>SUM(J27,J39,J46,J53)</f>
        <v>0</v>
      </c>
      <c r="K57" s="50"/>
    </row>
    <row r="58" s="52" customFormat="1" ht="20.1" customHeight="1">
      <c r="A58" s="76"/>
      <c r="B58" s="53"/>
      <c r="C58" s="74"/>
      <c r="D58" s="75"/>
      <c r="E58" s="75"/>
      <c r="F58" s="74"/>
      <c r="G58" s="75"/>
      <c r="H58" s="75"/>
      <c r="I58" s="75"/>
      <c r="J58" s="75"/>
    </row>
    <row r="59" s="52" customFormat="1" ht="20.1" customHeight="1">
      <c r="A59" s="76"/>
      <c r="B59" s="53"/>
      <c r="C59" s="74"/>
      <c r="D59" s="75"/>
      <c r="E59" s="75"/>
      <c r="F59" s="74"/>
      <c r="G59" s="75"/>
      <c r="H59" s="75"/>
      <c r="I59" s="75"/>
      <c r="J59" s="75"/>
    </row>
    <row r="60" s="3" customFormat="1" ht="20.1" customHeight="1">
      <c r="A60" s="62" t="s">
        <v>239</v>
      </c>
      <c r="B60" s="1"/>
      <c r="C60" s="232" t="s">
        <v>110</v>
      </c>
      <c r="D60" s="238"/>
      <c r="E60" s="238"/>
      <c r="F60" s="238"/>
      <c r="G60" s="15"/>
      <c r="H60" s="219" t="s">
        <v>496</v>
      </c>
      <c r="I60" s="219"/>
      <c r="J60" s="219"/>
    </row>
    <row r="61" s="2" customFormat="1" ht="20.1" customHeight="1">
      <c r="A61" s="79" t="s">
        <v>240</v>
      </c>
      <c r="B61" s="3"/>
      <c r="C61" s="227" t="s">
        <v>238</v>
      </c>
      <c r="D61" s="227"/>
      <c r="E61" s="227"/>
      <c r="F61" s="227"/>
      <c r="G61" s="29"/>
      <c r="H61" s="216" t="s">
        <v>105</v>
      </c>
      <c r="I61" s="216"/>
      <c r="J61" s="216"/>
    </row>
    <row r="62" s="53" customFormat="1">
      <c r="A62" s="66"/>
      <c r="F62" s="50"/>
      <c r="G62" s="50"/>
      <c r="H62" s="50"/>
      <c r="I62" s="50"/>
      <c r="J62" s="50"/>
      <c r="K62" s="50"/>
      <c r="L62" s="50"/>
    </row>
    <row r="63" s="53" customFormat="1">
      <c r="A63" s="66"/>
      <c r="F63" s="50"/>
      <c r="G63" s="50"/>
      <c r="H63" s="50"/>
      <c r="I63" s="50"/>
      <c r="J63" s="50"/>
      <c r="K63" s="50"/>
      <c r="L63" s="50"/>
    </row>
    <row r="64" s="53" customFormat="1">
      <c r="A64" s="66"/>
      <c r="F64" s="50"/>
      <c r="G64" s="50"/>
      <c r="H64" s="50"/>
      <c r="I64" s="50"/>
      <c r="J64" s="50"/>
      <c r="K64" s="50"/>
      <c r="L64" s="50"/>
    </row>
    <row r="65" s="53" customFormat="1">
      <c r="A65" s="66"/>
      <c r="F65" s="50"/>
      <c r="G65" s="50"/>
      <c r="H65" s="50"/>
      <c r="I65" s="50"/>
      <c r="J65" s="50"/>
      <c r="K65" s="50"/>
      <c r="L65" s="50"/>
    </row>
    <row r="66" s="53" customFormat="1">
      <c r="A66" s="66"/>
      <c r="F66" s="50"/>
      <c r="G66" s="50"/>
      <c r="H66" s="50"/>
      <c r="I66" s="50"/>
      <c r="J66" s="50"/>
      <c r="K66" s="50"/>
      <c r="L66" s="50"/>
    </row>
    <row r="67" s="53" customFormat="1">
      <c r="A67" s="66"/>
      <c r="F67" s="50"/>
      <c r="G67" s="50"/>
      <c r="H67" s="50"/>
      <c r="I67" s="50"/>
      <c r="J67" s="50"/>
      <c r="K67" s="50"/>
      <c r="L67" s="50"/>
    </row>
    <row r="68" s="53" customFormat="1">
      <c r="A68" s="66"/>
      <c r="F68" s="50"/>
      <c r="G68" s="50"/>
      <c r="H68" s="50"/>
      <c r="I68" s="50"/>
      <c r="J68" s="50"/>
      <c r="K68" s="50"/>
      <c r="L68" s="50"/>
    </row>
    <row r="69" s="53" customFormat="1">
      <c r="A69" s="66"/>
      <c r="F69" s="50"/>
      <c r="G69" s="50"/>
      <c r="H69" s="50"/>
      <c r="I69" s="50"/>
      <c r="J69" s="50"/>
      <c r="K69" s="50"/>
      <c r="L69" s="50"/>
    </row>
    <row r="70" s="53" customFormat="1">
      <c r="A70" s="66"/>
      <c r="F70" s="50"/>
      <c r="G70" s="50"/>
      <c r="H70" s="50"/>
      <c r="I70" s="50"/>
      <c r="J70" s="50"/>
      <c r="K70" s="50"/>
      <c r="L70" s="50"/>
    </row>
    <row r="71" s="53" customFormat="1">
      <c r="A71" s="66"/>
      <c r="F71" s="50"/>
      <c r="G71" s="50"/>
      <c r="H71" s="50"/>
      <c r="I71" s="50"/>
      <c r="J71" s="50"/>
      <c r="K71" s="50"/>
      <c r="L71" s="50"/>
    </row>
    <row r="72" s="53" customFormat="1">
      <c r="A72" s="66"/>
      <c r="F72" s="50"/>
      <c r="G72" s="50"/>
      <c r="H72" s="50"/>
      <c r="I72" s="50"/>
      <c r="J72" s="50"/>
      <c r="K72" s="50"/>
      <c r="L72" s="50"/>
    </row>
    <row r="73" s="53" customFormat="1">
      <c r="A73" s="66"/>
      <c r="F73" s="50"/>
      <c r="G73" s="50"/>
      <c r="H73" s="50"/>
      <c r="I73" s="50"/>
      <c r="J73" s="50"/>
      <c r="K73" s="50"/>
      <c r="L73" s="50"/>
    </row>
    <row r="74" s="53" customFormat="1">
      <c r="A74" s="66"/>
      <c r="F74" s="50"/>
      <c r="G74" s="50"/>
      <c r="H74" s="50"/>
      <c r="I74" s="50"/>
      <c r="J74" s="50"/>
      <c r="K74" s="50"/>
      <c r="L74" s="50"/>
    </row>
    <row r="75" s="53" customFormat="1">
      <c r="A75" s="66"/>
      <c r="F75" s="50"/>
      <c r="G75" s="50"/>
      <c r="H75" s="50"/>
      <c r="I75" s="50"/>
      <c r="J75" s="50"/>
      <c r="K75" s="50"/>
      <c r="L75" s="50"/>
    </row>
    <row r="76" s="53" customFormat="1">
      <c r="A76" s="66"/>
      <c r="F76" s="50"/>
      <c r="G76" s="50"/>
      <c r="H76" s="50"/>
      <c r="I76" s="50"/>
      <c r="J76" s="50"/>
      <c r="K76" s="50"/>
      <c r="L76" s="50"/>
    </row>
    <row r="77" s="53" customFormat="1">
      <c r="A77" s="66"/>
      <c r="F77" s="50"/>
      <c r="G77" s="50"/>
      <c r="H77" s="50"/>
      <c r="I77" s="50"/>
      <c r="J77" s="50"/>
      <c r="K77" s="50"/>
      <c r="L77" s="50"/>
    </row>
    <row r="78" s="53" customFormat="1">
      <c r="A78" s="66"/>
      <c r="F78" s="50"/>
      <c r="G78" s="50"/>
      <c r="H78" s="50"/>
      <c r="I78" s="50"/>
      <c r="J78" s="50"/>
      <c r="K78" s="50"/>
      <c r="L78" s="50"/>
    </row>
    <row r="79" s="53" customFormat="1">
      <c r="A79" s="66"/>
      <c r="F79" s="50"/>
      <c r="G79" s="50"/>
      <c r="H79" s="50"/>
      <c r="I79" s="50"/>
      <c r="J79" s="50"/>
      <c r="K79" s="50"/>
      <c r="L79" s="50"/>
    </row>
    <row r="80" s="53" customFormat="1">
      <c r="A80" s="66"/>
      <c r="F80" s="50"/>
      <c r="G80" s="50"/>
      <c r="H80" s="50"/>
      <c r="I80" s="50"/>
      <c r="J80" s="50"/>
      <c r="K80" s="50"/>
      <c r="L80" s="50"/>
    </row>
    <row r="81" s="53" customFormat="1">
      <c r="A81" s="66"/>
      <c r="F81" s="50"/>
      <c r="G81" s="50"/>
      <c r="H81" s="50"/>
      <c r="I81" s="50"/>
      <c r="J81" s="50"/>
      <c r="K81" s="50"/>
      <c r="L81" s="50"/>
    </row>
    <row r="82" s="53" customFormat="1">
      <c r="A82" s="66"/>
      <c r="F82" s="50"/>
      <c r="G82" s="50"/>
      <c r="H82" s="50"/>
      <c r="I82" s="50"/>
      <c r="J82" s="50"/>
      <c r="K82" s="50"/>
      <c r="L82" s="50"/>
    </row>
    <row r="83" s="53" customFormat="1">
      <c r="A83" s="66"/>
      <c r="F83" s="50"/>
      <c r="G83" s="50"/>
      <c r="H83" s="50"/>
      <c r="I83" s="50"/>
      <c r="J83" s="50"/>
      <c r="K83" s="50"/>
      <c r="L83" s="50"/>
    </row>
    <row r="84" s="53" customFormat="1">
      <c r="A84" s="66"/>
      <c r="F84" s="50"/>
      <c r="G84" s="50"/>
      <c r="H84" s="50"/>
      <c r="I84" s="50"/>
      <c r="J84" s="50"/>
      <c r="K84" s="50"/>
      <c r="L84" s="50"/>
    </row>
    <row r="85" s="53" customFormat="1">
      <c r="A85" s="66"/>
      <c r="F85" s="50"/>
      <c r="G85" s="50"/>
      <c r="H85" s="50"/>
      <c r="I85" s="50"/>
      <c r="J85" s="50"/>
      <c r="K85" s="50"/>
      <c r="L85" s="50"/>
    </row>
    <row r="86" s="53" customFormat="1">
      <c r="A86" s="66"/>
      <c r="F86" s="50"/>
      <c r="G86" s="50"/>
      <c r="H86" s="50"/>
      <c r="I86" s="50"/>
      <c r="J86" s="50"/>
      <c r="K86" s="50"/>
      <c r="L86" s="50"/>
    </row>
    <row r="87" s="53" customFormat="1">
      <c r="A87" s="66"/>
      <c r="F87" s="50"/>
      <c r="G87" s="50"/>
      <c r="H87" s="50"/>
      <c r="I87" s="50"/>
      <c r="J87" s="50"/>
      <c r="K87" s="50"/>
      <c r="L87" s="50"/>
    </row>
    <row r="88" s="53" customFormat="1">
      <c r="A88" s="66"/>
      <c r="F88" s="50"/>
      <c r="G88" s="50"/>
      <c r="H88" s="50"/>
      <c r="I88" s="50"/>
      <c r="J88" s="50"/>
      <c r="K88" s="50"/>
      <c r="L88" s="50"/>
    </row>
    <row r="89" s="53" customFormat="1">
      <c r="A89" s="66"/>
      <c r="F89" s="50"/>
      <c r="G89" s="50"/>
      <c r="H89" s="50"/>
      <c r="I89" s="50"/>
      <c r="J89" s="50"/>
      <c r="K89" s="50"/>
      <c r="L89" s="50"/>
    </row>
    <row r="90" s="53" customFormat="1">
      <c r="A90" s="66"/>
      <c r="F90" s="50"/>
      <c r="G90" s="50"/>
      <c r="H90" s="50"/>
      <c r="I90" s="50"/>
      <c r="J90" s="50"/>
      <c r="K90" s="50"/>
      <c r="L90" s="50"/>
    </row>
    <row r="91" s="53" customFormat="1">
      <c r="A91" s="66"/>
      <c r="F91" s="50"/>
      <c r="G91" s="50"/>
      <c r="H91" s="50"/>
      <c r="I91" s="50"/>
      <c r="J91" s="50"/>
      <c r="K91" s="50"/>
      <c r="L91" s="50"/>
    </row>
    <row r="92" s="53" customFormat="1">
      <c r="A92" s="66"/>
      <c r="F92" s="50"/>
      <c r="G92" s="50"/>
      <c r="H92" s="50"/>
      <c r="I92" s="50"/>
      <c r="J92" s="50"/>
      <c r="K92" s="50"/>
      <c r="L92" s="50"/>
    </row>
    <row r="93" s="53" customFormat="1">
      <c r="A93" s="66"/>
      <c r="F93" s="50"/>
      <c r="G93" s="50"/>
      <c r="H93" s="50"/>
      <c r="I93" s="50"/>
      <c r="J93" s="50"/>
      <c r="K93" s="50"/>
      <c r="L93" s="50"/>
    </row>
    <row r="94" s="53" customFormat="1">
      <c r="A94" s="66"/>
      <c r="F94" s="50"/>
      <c r="G94" s="50"/>
      <c r="H94" s="50"/>
      <c r="I94" s="50"/>
      <c r="J94" s="50"/>
      <c r="K94" s="50"/>
      <c r="L94" s="50"/>
    </row>
    <row r="95" s="53" customFormat="1">
      <c r="A95" s="66"/>
      <c r="F95" s="50"/>
      <c r="G95" s="50"/>
      <c r="H95" s="50"/>
      <c r="I95" s="50"/>
      <c r="J95" s="50"/>
      <c r="K95" s="50"/>
      <c r="L95" s="50"/>
    </row>
    <row r="96" s="53" customFormat="1">
      <c r="A96" s="66"/>
      <c r="F96" s="50"/>
      <c r="G96" s="50"/>
      <c r="H96" s="50"/>
      <c r="I96" s="50"/>
      <c r="J96" s="50"/>
      <c r="K96" s="50"/>
      <c r="L96" s="50"/>
    </row>
    <row r="97" s="53" customFormat="1">
      <c r="A97" s="66"/>
      <c r="F97" s="50"/>
      <c r="G97" s="50"/>
      <c r="H97" s="50"/>
      <c r="I97" s="50"/>
      <c r="J97" s="50"/>
      <c r="K97" s="50"/>
      <c r="L97" s="50"/>
    </row>
    <row r="98" s="53" customFormat="1">
      <c r="A98" s="66"/>
      <c r="F98" s="50"/>
      <c r="G98" s="50"/>
      <c r="H98" s="50"/>
      <c r="I98" s="50"/>
      <c r="J98" s="50"/>
      <c r="K98" s="50"/>
      <c r="L98" s="50"/>
    </row>
    <row r="99" s="53" customFormat="1">
      <c r="A99" s="66"/>
      <c r="F99" s="50"/>
      <c r="G99" s="50"/>
      <c r="H99" s="50"/>
      <c r="I99" s="50"/>
      <c r="J99" s="50"/>
      <c r="K99" s="50"/>
      <c r="L99" s="50"/>
    </row>
    <row r="100" s="53" customFormat="1">
      <c r="A100" s="66"/>
      <c r="F100" s="50"/>
      <c r="G100" s="50"/>
      <c r="H100" s="50"/>
      <c r="I100" s="50"/>
      <c r="J100" s="50"/>
      <c r="K100" s="50"/>
      <c r="L100" s="50"/>
    </row>
    <row r="101" s="53" customFormat="1">
      <c r="A101" s="66"/>
      <c r="F101" s="50"/>
      <c r="G101" s="50"/>
      <c r="H101" s="50"/>
      <c r="I101" s="50"/>
      <c r="J101" s="50"/>
      <c r="K101" s="50"/>
      <c r="L101" s="50"/>
    </row>
    <row r="102" s="53" customFormat="1">
      <c r="A102" s="66"/>
      <c r="F102" s="50"/>
      <c r="G102" s="50"/>
      <c r="H102" s="50"/>
      <c r="I102" s="50"/>
      <c r="J102" s="50"/>
      <c r="K102" s="50"/>
      <c r="L102" s="50"/>
    </row>
    <row r="103" s="53" customFormat="1">
      <c r="A103" s="66"/>
      <c r="F103" s="50"/>
      <c r="G103" s="50"/>
      <c r="H103" s="50"/>
      <c r="I103" s="50"/>
      <c r="J103" s="50"/>
      <c r="K103" s="50"/>
      <c r="L103" s="50"/>
    </row>
    <row r="104" s="53" customFormat="1">
      <c r="A104" s="66"/>
      <c r="F104" s="50"/>
      <c r="G104" s="50"/>
      <c r="H104" s="50"/>
      <c r="I104" s="50"/>
      <c r="J104" s="50"/>
      <c r="K104" s="50"/>
      <c r="L104" s="50"/>
    </row>
    <row r="105" s="53" customFormat="1">
      <c r="A105" s="66"/>
      <c r="F105" s="50"/>
      <c r="G105" s="50"/>
      <c r="H105" s="50"/>
      <c r="I105" s="50"/>
      <c r="J105" s="50"/>
      <c r="K105" s="50"/>
      <c r="L105" s="50"/>
    </row>
    <row r="106" s="53" customFormat="1">
      <c r="A106" s="66"/>
      <c r="F106" s="50"/>
      <c r="G106" s="50"/>
      <c r="H106" s="50"/>
      <c r="I106" s="50"/>
      <c r="J106" s="50"/>
      <c r="K106" s="50"/>
      <c r="L106" s="50"/>
    </row>
    <row r="107" s="53" customFormat="1">
      <c r="A107" s="66"/>
      <c r="F107" s="50"/>
      <c r="G107" s="50"/>
      <c r="H107" s="50"/>
      <c r="I107" s="50"/>
      <c r="J107" s="50"/>
      <c r="K107" s="50"/>
      <c r="L107" s="50"/>
    </row>
    <row r="108" s="53" customFormat="1">
      <c r="A108" s="66"/>
      <c r="F108" s="50"/>
      <c r="G108" s="50"/>
      <c r="H108" s="50"/>
      <c r="I108" s="50"/>
      <c r="J108" s="50"/>
      <c r="K108" s="50"/>
      <c r="L108" s="50"/>
    </row>
    <row r="109" s="53" customFormat="1">
      <c r="A109" s="66"/>
      <c r="F109" s="50"/>
      <c r="G109" s="50"/>
      <c r="H109" s="50"/>
      <c r="I109" s="50"/>
      <c r="J109" s="50"/>
      <c r="K109" s="50"/>
      <c r="L109" s="50"/>
    </row>
    <row r="110" s="53" customFormat="1">
      <c r="A110" s="66"/>
      <c r="F110" s="50"/>
      <c r="G110" s="50"/>
      <c r="H110" s="50"/>
      <c r="I110" s="50"/>
      <c r="J110" s="50"/>
      <c r="K110" s="50"/>
      <c r="L110" s="50"/>
    </row>
    <row r="111" s="53" customFormat="1">
      <c r="A111" s="66"/>
      <c r="F111" s="50"/>
      <c r="G111" s="50"/>
      <c r="H111" s="50"/>
      <c r="I111" s="50"/>
      <c r="J111" s="50"/>
      <c r="K111" s="50"/>
      <c r="L111" s="50"/>
    </row>
    <row r="112" s="53" customFormat="1">
      <c r="A112" s="66"/>
      <c r="F112" s="50"/>
      <c r="G112" s="50"/>
      <c r="H112" s="50"/>
      <c r="I112" s="50"/>
      <c r="J112" s="50"/>
      <c r="K112" s="50"/>
      <c r="L112" s="50"/>
    </row>
    <row r="113" s="53" customFormat="1">
      <c r="A113" s="66"/>
      <c r="F113" s="50"/>
      <c r="G113" s="50"/>
      <c r="H113" s="50"/>
      <c r="I113" s="50"/>
      <c r="J113" s="50"/>
      <c r="K113" s="50"/>
      <c r="L113" s="50"/>
    </row>
    <row r="114" s="53" customFormat="1">
      <c r="A114" s="66"/>
      <c r="F114" s="50"/>
      <c r="G114" s="50"/>
      <c r="H114" s="50"/>
      <c r="I114" s="50"/>
      <c r="J114" s="50"/>
      <c r="K114" s="50"/>
      <c r="L114" s="50"/>
    </row>
    <row r="115" s="53" customFormat="1">
      <c r="A115" s="66"/>
      <c r="F115" s="50"/>
      <c r="G115" s="50"/>
      <c r="H115" s="50"/>
      <c r="I115" s="50"/>
      <c r="J115" s="50"/>
      <c r="K115" s="50"/>
      <c r="L115" s="50"/>
    </row>
    <row r="116" s="53" customFormat="1">
      <c r="A116" s="66"/>
      <c r="F116" s="50"/>
      <c r="G116" s="50"/>
      <c r="H116" s="50"/>
      <c r="I116" s="50"/>
      <c r="J116" s="50"/>
      <c r="K116" s="50"/>
      <c r="L116" s="50"/>
    </row>
    <row r="117" s="53" customFormat="1">
      <c r="A117" s="66"/>
      <c r="F117" s="50"/>
      <c r="G117" s="50"/>
      <c r="H117" s="50"/>
      <c r="I117" s="50"/>
      <c r="J117" s="50"/>
      <c r="K117" s="50"/>
      <c r="L117" s="50"/>
    </row>
    <row r="118" s="53" customFormat="1">
      <c r="A118" s="66"/>
      <c r="F118" s="50"/>
      <c r="G118" s="50"/>
      <c r="H118" s="50"/>
      <c r="I118" s="50"/>
      <c r="J118" s="50"/>
      <c r="K118" s="50"/>
      <c r="L118" s="50"/>
    </row>
    <row r="119" s="53" customFormat="1">
      <c r="A119" s="66"/>
      <c r="F119" s="50"/>
      <c r="G119" s="50"/>
      <c r="H119" s="50"/>
      <c r="I119" s="50"/>
      <c r="J119" s="50"/>
      <c r="K119" s="50"/>
      <c r="L119" s="50"/>
    </row>
    <row r="120" s="53" customFormat="1">
      <c r="A120" s="66"/>
      <c r="F120" s="50"/>
      <c r="G120" s="50"/>
      <c r="H120" s="50"/>
      <c r="I120" s="50"/>
      <c r="J120" s="50"/>
      <c r="K120" s="50"/>
      <c r="L120" s="50"/>
    </row>
    <row r="121" s="53" customFormat="1">
      <c r="A121" s="66"/>
      <c r="F121" s="50"/>
      <c r="G121" s="50"/>
      <c r="H121" s="50"/>
      <c r="I121" s="50"/>
      <c r="J121" s="50"/>
      <c r="K121" s="50"/>
      <c r="L121" s="50"/>
    </row>
    <row r="122" s="53" customFormat="1">
      <c r="A122" s="66"/>
      <c r="F122" s="50"/>
      <c r="G122" s="50"/>
      <c r="H122" s="50"/>
      <c r="I122" s="50"/>
      <c r="J122" s="50"/>
      <c r="K122" s="50"/>
      <c r="L122" s="50"/>
    </row>
    <row r="123" s="53" customFormat="1">
      <c r="A123" s="66"/>
      <c r="F123" s="50"/>
      <c r="G123" s="50"/>
      <c r="H123" s="50"/>
      <c r="I123" s="50"/>
      <c r="J123" s="50"/>
      <c r="K123" s="50"/>
      <c r="L123" s="50"/>
    </row>
    <row r="124" s="53" customFormat="1">
      <c r="A124" s="66"/>
      <c r="F124" s="50"/>
      <c r="G124" s="50"/>
      <c r="H124" s="50"/>
      <c r="I124" s="50"/>
      <c r="J124" s="50"/>
      <c r="K124" s="50"/>
      <c r="L124" s="50"/>
    </row>
    <row r="125" s="53" customFormat="1">
      <c r="A125" s="66"/>
      <c r="F125" s="50"/>
      <c r="G125" s="50"/>
      <c r="H125" s="50"/>
      <c r="I125" s="50"/>
      <c r="J125" s="50"/>
      <c r="K125" s="50"/>
      <c r="L125" s="50"/>
    </row>
    <row r="126" s="53" customFormat="1">
      <c r="A126" s="66"/>
      <c r="F126" s="50"/>
      <c r="G126" s="50"/>
      <c r="H126" s="50"/>
      <c r="I126" s="50"/>
      <c r="J126" s="50"/>
      <c r="K126" s="50"/>
      <c r="L126" s="50"/>
    </row>
    <row r="127" s="53" customFormat="1">
      <c r="A127" s="66"/>
      <c r="F127" s="50"/>
      <c r="G127" s="50"/>
      <c r="H127" s="50"/>
      <c r="I127" s="50"/>
      <c r="J127" s="50"/>
      <c r="K127" s="50"/>
      <c r="L127" s="50"/>
    </row>
    <row r="128" s="53" customFormat="1">
      <c r="A128" s="66"/>
      <c r="F128" s="50"/>
      <c r="G128" s="50"/>
      <c r="H128" s="50"/>
      <c r="I128" s="50"/>
      <c r="J128" s="50"/>
      <c r="K128" s="50"/>
      <c r="L128" s="50"/>
    </row>
    <row r="129" s="53" customFormat="1">
      <c r="A129" s="66"/>
      <c r="F129" s="50"/>
      <c r="G129" s="50"/>
      <c r="H129" s="50"/>
      <c r="I129" s="50"/>
      <c r="J129" s="50"/>
      <c r="K129" s="50"/>
      <c r="L129" s="50"/>
    </row>
    <row r="130" s="53" customFormat="1">
      <c r="A130" s="66"/>
      <c r="F130" s="50"/>
      <c r="G130" s="50"/>
      <c r="H130" s="50"/>
      <c r="I130" s="50"/>
      <c r="J130" s="50"/>
      <c r="K130" s="50"/>
      <c r="L130" s="50"/>
    </row>
    <row r="131" s="53" customFormat="1">
      <c r="A131" s="66"/>
      <c r="F131" s="50"/>
      <c r="G131" s="50"/>
      <c r="H131" s="50"/>
      <c r="I131" s="50"/>
      <c r="J131" s="50"/>
      <c r="K131" s="50"/>
      <c r="L131" s="50"/>
    </row>
    <row r="132" s="53" customFormat="1">
      <c r="A132" s="66"/>
      <c r="F132" s="50"/>
      <c r="G132" s="50"/>
      <c r="H132" s="50"/>
      <c r="I132" s="50"/>
      <c r="J132" s="50"/>
      <c r="K132" s="50"/>
      <c r="L132" s="50"/>
    </row>
    <row r="133" s="53" customFormat="1">
      <c r="A133" s="66"/>
      <c r="F133" s="50"/>
      <c r="G133" s="50"/>
      <c r="H133" s="50"/>
      <c r="I133" s="50"/>
      <c r="J133" s="50"/>
      <c r="K133" s="50"/>
      <c r="L133" s="50"/>
    </row>
    <row r="134" s="53" customFormat="1">
      <c r="A134" s="66"/>
      <c r="F134" s="50"/>
      <c r="G134" s="50"/>
      <c r="H134" s="50"/>
      <c r="I134" s="50"/>
      <c r="J134" s="50"/>
      <c r="K134" s="50"/>
      <c r="L134" s="50"/>
    </row>
    <row r="135" s="53" customFormat="1">
      <c r="A135" s="66"/>
      <c r="F135" s="50"/>
      <c r="G135" s="50"/>
      <c r="H135" s="50"/>
      <c r="I135" s="50"/>
      <c r="J135" s="50"/>
      <c r="K135" s="50"/>
      <c r="L135" s="50"/>
    </row>
    <row r="136" s="53" customFormat="1">
      <c r="A136" s="66"/>
      <c r="F136" s="50"/>
      <c r="G136" s="50"/>
      <c r="H136" s="50"/>
      <c r="I136" s="50"/>
      <c r="J136" s="50"/>
      <c r="K136" s="50"/>
      <c r="L136" s="50"/>
    </row>
    <row r="137" s="53" customFormat="1">
      <c r="A137" s="66"/>
      <c r="F137" s="50"/>
      <c r="G137" s="50"/>
      <c r="H137" s="50"/>
      <c r="I137" s="50"/>
      <c r="J137" s="50"/>
      <c r="K137" s="50"/>
      <c r="L137" s="50"/>
    </row>
    <row r="138" s="53" customFormat="1">
      <c r="A138" s="66"/>
      <c r="F138" s="50"/>
      <c r="G138" s="50"/>
      <c r="H138" s="50"/>
      <c r="I138" s="50"/>
      <c r="J138" s="50"/>
      <c r="K138" s="50"/>
      <c r="L138" s="50"/>
    </row>
    <row r="139" s="53" customFormat="1">
      <c r="A139" s="66"/>
      <c r="F139" s="50"/>
      <c r="G139" s="50"/>
      <c r="H139" s="50"/>
      <c r="I139" s="50"/>
      <c r="J139" s="50"/>
      <c r="K139" s="50"/>
      <c r="L139" s="50"/>
    </row>
    <row r="140" s="53" customFormat="1">
      <c r="A140" s="66"/>
      <c r="F140" s="50"/>
      <c r="G140" s="50"/>
      <c r="H140" s="50"/>
      <c r="I140" s="50"/>
      <c r="J140" s="50"/>
      <c r="K140" s="50"/>
      <c r="L140" s="50"/>
    </row>
    <row r="141" s="53" customFormat="1">
      <c r="A141" s="66"/>
      <c r="F141" s="50"/>
      <c r="G141" s="50"/>
      <c r="H141" s="50"/>
      <c r="I141" s="50"/>
      <c r="J141" s="50"/>
      <c r="K141" s="50"/>
      <c r="L141" s="50"/>
    </row>
    <row r="142" s="53" customFormat="1">
      <c r="A142" s="66"/>
      <c r="F142" s="50"/>
      <c r="G142" s="50"/>
      <c r="H142" s="50"/>
      <c r="I142" s="50"/>
      <c r="J142" s="50"/>
      <c r="K142" s="50"/>
      <c r="L142" s="50"/>
    </row>
    <row r="143" s="53" customFormat="1">
      <c r="A143" s="66"/>
      <c r="F143" s="50"/>
      <c r="G143" s="50"/>
      <c r="H143" s="50"/>
      <c r="I143" s="50"/>
      <c r="J143" s="50"/>
      <c r="K143" s="50"/>
      <c r="L143" s="50"/>
    </row>
    <row r="144" s="53" customFormat="1">
      <c r="A144" s="66"/>
      <c r="F144" s="50"/>
      <c r="G144" s="50"/>
      <c r="H144" s="50"/>
      <c r="I144" s="50"/>
      <c r="J144" s="50"/>
      <c r="K144" s="50"/>
      <c r="L144" s="50"/>
    </row>
    <row r="145" s="53" customFormat="1">
      <c r="A145" s="66"/>
      <c r="F145" s="50"/>
      <c r="G145" s="50"/>
      <c r="H145" s="50"/>
      <c r="I145" s="50"/>
      <c r="J145" s="50"/>
      <c r="K145" s="50"/>
      <c r="L145" s="50"/>
    </row>
    <row r="146" s="53" customFormat="1">
      <c r="A146" s="66"/>
      <c r="F146" s="50"/>
      <c r="G146" s="50"/>
      <c r="H146" s="50"/>
      <c r="I146" s="50"/>
      <c r="J146" s="50"/>
      <c r="K146" s="50"/>
      <c r="L146" s="50"/>
    </row>
    <row r="147" s="53" customFormat="1">
      <c r="A147" s="66"/>
      <c r="F147" s="50"/>
      <c r="G147" s="50"/>
      <c r="H147" s="50"/>
      <c r="I147" s="50"/>
      <c r="J147" s="50"/>
      <c r="K147" s="50"/>
      <c r="L147" s="50"/>
    </row>
    <row r="148" s="53" customFormat="1">
      <c r="A148" s="66"/>
      <c r="F148" s="50"/>
      <c r="G148" s="50"/>
      <c r="H148" s="50"/>
      <c r="I148" s="50"/>
      <c r="J148" s="50"/>
      <c r="K148" s="50"/>
      <c r="L148" s="50"/>
    </row>
    <row r="149" s="53" customFormat="1">
      <c r="A149" s="66"/>
      <c r="F149" s="50"/>
      <c r="G149" s="50"/>
      <c r="H149" s="50"/>
      <c r="I149" s="50"/>
      <c r="J149" s="50"/>
      <c r="K149" s="50"/>
      <c r="L149" s="50"/>
    </row>
    <row r="150" s="53" customFormat="1">
      <c r="A150" s="66"/>
      <c r="F150" s="50"/>
      <c r="G150" s="50"/>
      <c r="H150" s="50"/>
      <c r="I150" s="50"/>
      <c r="J150" s="50"/>
      <c r="K150" s="50"/>
      <c r="L150" s="50"/>
    </row>
    <row r="151" s="53" customFormat="1">
      <c r="A151" s="66"/>
      <c r="F151" s="50"/>
      <c r="G151" s="50"/>
      <c r="H151" s="50"/>
      <c r="I151" s="50"/>
      <c r="J151" s="50"/>
      <c r="K151" s="50"/>
      <c r="L151" s="50"/>
    </row>
    <row r="152" s="53" customFormat="1">
      <c r="A152" s="66"/>
      <c r="F152" s="50"/>
      <c r="G152" s="50"/>
      <c r="H152" s="50"/>
      <c r="I152" s="50"/>
      <c r="J152" s="50"/>
      <c r="K152" s="50"/>
      <c r="L152" s="50"/>
    </row>
    <row r="153" s="53" customFormat="1">
      <c r="A153" s="66"/>
      <c r="F153" s="50"/>
      <c r="G153" s="50"/>
      <c r="H153" s="50"/>
      <c r="I153" s="50"/>
      <c r="J153" s="50"/>
      <c r="K153" s="50"/>
      <c r="L153" s="50"/>
    </row>
    <row r="154" s="53" customFormat="1">
      <c r="A154" s="66"/>
      <c r="F154" s="50"/>
      <c r="G154" s="50"/>
      <c r="H154" s="50"/>
      <c r="I154" s="50"/>
      <c r="J154" s="50"/>
      <c r="K154" s="50"/>
      <c r="L154" s="50"/>
    </row>
    <row r="155" s="53" customFormat="1">
      <c r="A155" s="66"/>
      <c r="F155" s="50"/>
      <c r="G155" s="50"/>
      <c r="H155" s="50"/>
      <c r="I155" s="50"/>
      <c r="J155" s="50"/>
      <c r="K155" s="50"/>
      <c r="L155" s="50"/>
    </row>
    <row r="156" s="53" customFormat="1">
      <c r="A156" s="66"/>
      <c r="F156" s="50"/>
      <c r="G156" s="50"/>
      <c r="H156" s="50"/>
      <c r="I156" s="50"/>
      <c r="J156" s="50"/>
      <c r="K156" s="50"/>
      <c r="L156" s="50"/>
    </row>
    <row r="157" s="53" customFormat="1">
      <c r="A157" s="66"/>
      <c r="F157" s="50"/>
      <c r="G157" s="50"/>
      <c r="H157" s="50"/>
      <c r="I157" s="50"/>
      <c r="J157" s="50"/>
      <c r="K157" s="50"/>
      <c r="L157" s="50"/>
    </row>
    <row r="158" s="53" customFormat="1">
      <c r="A158" s="66"/>
      <c r="F158" s="50"/>
      <c r="G158" s="50"/>
      <c r="H158" s="50"/>
      <c r="I158" s="50"/>
      <c r="J158" s="50"/>
      <c r="K158" s="50"/>
      <c r="L158" s="50"/>
    </row>
    <row r="159" s="53" customFormat="1">
      <c r="A159" s="66"/>
      <c r="F159" s="50"/>
      <c r="G159" s="50"/>
      <c r="H159" s="50"/>
      <c r="I159" s="50"/>
      <c r="J159" s="50"/>
      <c r="K159" s="50"/>
      <c r="L159" s="50"/>
    </row>
    <row r="160" s="53" customFormat="1">
      <c r="A160" s="66"/>
      <c r="F160" s="50"/>
      <c r="G160" s="50"/>
      <c r="H160" s="50"/>
      <c r="I160" s="50"/>
      <c r="J160" s="50"/>
      <c r="K160" s="50"/>
      <c r="L160" s="50"/>
    </row>
    <row r="161" s="53" customFormat="1">
      <c r="A161" s="66"/>
      <c r="F161" s="50"/>
      <c r="G161" s="50"/>
      <c r="H161" s="50"/>
      <c r="I161" s="50"/>
      <c r="J161" s="50"/>
      <c r="K161" s="50"/>
      <c r="L161" s="50"/>
    </row>
    <row r="162" s="53" customFormat="1">
      <c r="A162" s="66"/>
      <c r="F162" s="50"/>
      <c r="G162" s="50"/>
      <c r="H162" s="50"/>
      <c r="I162" s="50"/>
      <c r="J162" s="50"/>
      <c r="K162" s="50"/>
      <c r="L162" s="50"/>
    </row>
    <row r="163" s="53" customFormat="1">
      <c r="A163" s="66"/>
      <c r="F163" s="50"/>
      <c r="G163" s="50"/>
      <c r="H163" s="50"/>
      <c r="I163" s="50"/>
      <c r="J163" s="50"/>
      <c r="K163" s="50"/>
      <c r="L163" s="50"/>
    </row>
    <row r="164" s="53" customFormat="1">
      <c r="A164" s="66"/>
      <c r="F164" s="50"/>
      <c r="G164" s="50"/>
      <c r="H164" s="50"/>
      <c r="I164" s="50"/>
      <c r="J164" s="50"/>
      <c r="K164" s="50"/>
      <c r="L164" s="50"/>
    </row>
    <row r="165" s="53" customFormat="1">
      <c r="A165" s="66"/>
      <c r="F165" s="50"/>
      <c r="G165" s="50"/>
      <c r="H165" s="50"/>
      <c r="I165" s="50"/>
      <c r="J165" s="50"/>
      <c r="K165" s="50"/>
      <c r="L165" s="50"/>
    </row>
    <row r="166" s="53" customFormat="1">
      <c r="A166" s="66"/>
      <c r="F166" s="50"/>
      <c r="G166" s="50"/>
      <c r="H166" s="50"/>
      <c r="I166" s="50"/>
      <c r="J166" s="50"/>
      <c r="K166" s="50"/>
      <c r="L166" s="50"/>
    </row>
    <row r="167" s="53" customFormat="1">
      <c r="A167" s="66"/>
      <c r="F167" s="50"/>
      <c r="G167" s="50"/>
      <c r="H167" s="50"/>
      <c r="I167" s="50"/>
      <c r="J167" s="50"/>
      <c r="K167" s="50"/>
      <c r="L167" s="50"/>
    </row>
    <row r="168" s="53" customFormat="1">
      <c r="A168" s="66"/>
      <c r="F168" s="50"/>
      <c r="G168" s="50"/>
      <c r="H168" s="50"/>
      <c r="I168" s="50"/>
      <c r="J168" s="50"/>
      <c r="K168" s="50"/>
      <c r="L168" s="50"/>
    </row>
    <row r="169" s="53" customFormat="1">
      <c r="A169" s="66"/>
      <c r="F169" s="50"/>
      <c r="G169" s="50"/>
      <c r="H169" s="50"/>
      <c r="I169" s="50"/>
      <c r="J169" s="50"/>
      <c r="K169" s="50"/>
      <c r="L169" s="50"/>
    </row>
    <row r="170" s="53" customFormat="1">
      <c r="A170" s="66"/>
      <c r="F170" s="50"/>
      <c r="G170" s="50"/>
      <c r="H170" s="50"/>
      <c r="I170" s="50"/>
      <c r="J170" s="50"/>
      <c r="K170" s="50"/>
      <c r="L170" s="50"/>
    </row>
    <row r="171" s="53" customFormat="1">
      <c r="A171" s="66"/>
      <c r="F171" s="50"/>
      <c r="G171" s="50"/>
      <c r="H171" s="50"/>
      <c r="I171" s="50"/>
      <c r="J171" s="50"/>
      <c r="K171" s="50"/>
      <c r="L171" s="50"/>
    </row>
    <row r="172" s="53" customFormat="1">
      <c r="A172" s="66"/>
      <c r="F172" s="50"/>
      <c r="G172" s="50"/>
      <c r="H172" s="50"/>
      <c r="I172" s="50"/>
      <c r="J172" s="50"/>
      <c r="K172" s="50"/>
      <c r="L172" s="50"/>
    </row>
    <row r="173" s="53" customFormat="1">
      <c r="A173" s="66"/>
      <c r="F173" s="50"/>
      <c r="G173" s="50"/>
      <c r="H173" s="50"/>
      <c r="I173" s="50"/>
      <c r="J173" s="50"/>
      <c r="K173" s="50"/>
      <c r="L173" s="50"/>
    </row>
    <row r="174" s="53" customFormat="1">
      <c r="A174" s="66"/>
      <c r="F174" s="50"/>
      <c r="G174" s="50"/>
      <c r="H174" s="50"/>
      <c r="I174" s="50"/>
      <c r="J174" s="50"/>
      <c r="K174" s="50"/>
      <c r="L174" s="50"/>
    </row>
    <row r="175" s="53" customFormat="1">
      <c r="A175" s="66"/>
      <c r="F175" s="50"/>
      <c r="G175" s="50"/>
      <c r="H175" s="50"/>
      <c r="I175" s="50"/>
      <c r="J175" s="50"/>
      <c r="K175" s="50"/>
      <c r="L175" s="50"/>
    </row>
    <row r="176" s="53" customFormat="1">
      <c r="A176" s="66"/>
      <c r="F176" s="50"/>
      <c r="G176" s="50"/>
      <c r="H176" s="50"/>
      <c r="I176" s="50"/>
      <c r="J176" s="50"/>
      <c r="K176" s="50"/>
      <c r="L176" s="50"/>
    </row>
    <row r="177" s="53" customFormat="1">
      <c r="A177" s="66"/>
      <c r="F177" s="50"/>
      <c r="G177" s="50"/>
      <c r="H177" s="50"/>
      <c r="I177" s="50"/>
      <c r="J177" s="50"/>
      <c r="K177" s="50"/>
      <c r="L177" s="50"/>
    </row>
    <row r="178" s="53" customFormat="1">
      <c r="A178" s="66"/>
      <c r="F178" s="50"/>
      <c r="G178" s="50"/>
      <c r="H178" s="50"/>
      <c r="I178" s="50"/>
      <c r="J178" s="50"/>
      <c r="K178" s="50"/>
      <c r="L178" s="50"/>
    </row>
    <row r="179" s="53" customFormat="1">
      <c r="A179" s="66"/>
      <c r="F179" s="50"/>
      <c r="G179" s="50"/>
      <c r="H179" s="50"/>
      <c r="I179" s="50"/>
      <c r="J179" s="50"/>
      <c r="K179" s="50"/>
      <c r="L179" s="50"/>
    </row>
    <row r="180" s="53" customFormat="1">
      <c r="A180" s="66"/>
      <c r="F180" s="50"/>
      <c r="G180" s="50"/>
      <c r="H180" s="50"/>
      <c r="I180" s="50"/>
      <c r="J180" s="50"/>
      <c r="K180" s="50"/>
      <c r="L180" s="50"/>
    </row>
    <row r="181" s="53" customFormat="1">
      <c r="A181" s="66"/>
      <c r="F181" s="50"/>
      <c r="G181" s="50"/>
      <c r="H181" s="50"/>
      <c r="I181" s="50"/>
      <c r="J181" s="50"/>
      <c r="K181" s="50"/>
      <c r="L181" s="50"/>
    </row>
    <row r="182" s="53" customFormat="1">
      <c r="A182" s="66"/>
      <c r="F182" s="50"/>
      <c r="G182" s="50"/>
      <c r="H182" s="50"/>
      <c r="I182" s="50"/>
      <c r="J182" s="50"/>
      <c r="K182" s="50"/>
      <c r="L182" s="50"/>
    </row>
    <row r="183" s="53" customFormat="1">
      <c r="A183" s="66"/>
      <c r="F183" s="50"/>
      <c r="G183" s="50"/>
      <c r="H183" s="50"/>
      <c r="I183" s="50"/>
      <c r="J183" s="50"/>
      <c r="K183" s="50"/>
      <c r="L183" s="50"/>
    </row>
    <row r="184" s="53" customFormat="1">
      <c r="A184" s="66"/>
      <c r="F184" s="50"/>
      <c r="G184" s="50"/>
      <c r="H184" s="50"/>
      <c r="I184" s="50"/>
      <c r="J184" s="50"/>
      <c r="K184" s="50"/>
      <c r="L184" s="50"/>
    </row>
    <row r="185" s="53" customFormat="1">
      <c r="A185" s="66"/>
      <c r="F185" s="50"/>
      <c r="G185" s="50"/>
      <c r="H185" s="50"/>
      <c r="I185" s="50"/>
      <c r="J185" s="50"/>
      <c r="K185" s="50"/>
      <c r="L185" s="50"/>
    </row>
    <row r="186" s="53" customFormat="1">
      <c r="A186" s="66"/>
      <c r="F186" s="50"/>
      <c r="G186" s="50"/>
      <c r="H186" s="50"/>
      <c r="I186" s="50"/>
      <c r="J186" s="50"/>
      <c r="K186" s="50"/>
      <c r="L186" s="50"/>
    </row>
    <row r="187" s="53" customFormat="1">
      <c r="A187" s="66"/>
      <c r="F187" s="50"/>
      <c r="G187" s="50"/>
      <c r="H187" s="50"/>
      <c r="I187" s="50"/>
      <c r="J187" s="50"/>
      <c r="K187" s="50"/>
      <c r="L187" s="50"/>
    </row>
    <row r="188" s="53" customFormat="1">
      <c r="A188" s="66"/>
      <c r="F188" s="50"/>
      <c r="G188" s="50"/>
      <c r="H188" s="50"/>
      <c r="I188" s="50"/>
      <c r="J188" s="50"/>
      <c r="K188" s="50"/>
      <c r="L188" s="50"/>
    </row>
    <row r="189" s="53" customFormat="1">
      <c r="A189" s="66"/>
      <c r="F189" s="50"/>
      <c r="G189" s="50"/>
      <c r="H189" s="50"/>
      <c r="I189" s="50"/>
      <c r="J189" s="50"/>
      <c r="K189" s="50"/>
      <c r="L189" s="50"/>
    </row>
    <row r="190" s="53" customFormat="1">
      <c r="A190" s="66"/>
      <c r="F190" s="50"/>
      <c r="G190" s="50"/>
      <c r="H190" s="50"/>
      <c r="I190" s="50"/>
      <c r="J190" s="50"/>
      <c r="K190" s="50"/>
      <c r="L190" s="50"/>
    </row>
    <row r="191" s="53" customFormat="1">
      <c r="A191" s="66"/>
      <c r="F191" s="50"/>
      <c r="G191" s="50"/>
      <c r="H191" s="50"/>
      <c r="I191" s="50"/>
      <c r="J191" s="50"/>
      <c r="K191" s="50"/>
      <c r="L191" s="50"/>
    </row>
    <row r="192" s="53" customFormat="1">
      <c r="A192" s="66"/>
      <c r="F192" s="50"/>
      <c r="G192" s="50"/>
      <c r="H192" s="50"/>
      <c r="I192" s="50"/>
      <c r="J192" s="50"/>
      <c r="K192" s="50"/>
      <c r="L192" s="50"/>
    </row>
    <row r="193" s="53" customFormat="1">
      <c r="A193" s="66"/>
      <c r="F193" s="50"/>
      <c r="G193" s="50"/>
      <c r="H193" s="50"/>
      <c r="I193" s="50"/>
      <c r="J193" s="50"/>
      <c r="K193" s="50"/>
      <c r="L193" s="50"/>
    </row>
    <row r="194" s="53" customFormat="1">
      <c r="A194" s="66"/>
      <c r="F194" s="50"/>
      <c r="G194" s="50"/>
      <c r="H194" s="50"/>
      <c r="I194" s="50"/>
      <c r="J194" s="50"/>
      <c r="K194" s="50"/>
      <c r="L194" s="50"/>
    </row>
    <row r="195" s="53" customFormat="1">
      <c r="A195" s="66"/>
      <c r="F195" s="50"/>
      <c r="G195" s="50"/>
      <c r="H195" s="50"/>
      <c r="I195" s="50"/>
      <c r="J195" s="50"/>
      <c r="K195" s="50"/>
      <c r="L195" s="50"/>
    </row>
    <row r="196" s="53" customFormat="1">
      <c r="A196" s="66"/>
      <c r="F196" s="50"/>
      <c r="G196" s="50"/>
      <c r="H196" s="50"/>
      <c r="I196" s="50"/>
      <c r="J196" s="50"/>
      <c r="K196" s="50"/>
      <c r="L196" s="50"/>
    </row>
    <row r="197" s="53" customFormat="1">
      <c r="A197" s="66"/>
      <c r="F197" s="50"/>
      <c r="G197" s="50"/>
      <c r="H197" s="50"/>
      <c r="I197" s="50"/>
      <c r="J197" s="50"/>
      <c r="K197" s="50"/>
      <c r="L197" s="50"/>
    </row>
    <row r="198" s="53" customFormat="1">
      <c r="A198" s="66"/>
      <c r="F198" s="50"/>
      <c r="G198" s="50"/>
      <c r="H198" s="50"/>
      <c r="I198" s="50"/>
      <c r="J198" s="50"/>
      <c r="K198" s="50"/>
      <c r="L198" s="50"/>
    </row>
    <row r="199" s="53" customFormat="1">
      <c r="A199" s="66"/>
      <c r="F199" s="50"/>
      <c r="G199" s="50"/>
      <c r="H199" s="50"/>
      <c r="I199" s="50"/>
      <c r="J199" s="50"/>
      <c r="K199" s="50"/>
      <c r="L199" s="50"/>
    </row>
    <row r="200" s="53" customFormat="1">
      <c r="A200" s="66"/>
      <c r="F200" s="50"/>
      <c r="G200" s="50"/>
      <c r="H200" s="50"/>
      <c r="I200" s="50"/>
      <c r="J200" s="50"/>
      <c r="K200" s="50"/>
      <c r="L200" s="50"/>
    </row>
    <row r="201" s="53" customFormat="1">
      <c r="A201" s="66"/>
      <c r="F201" s="50"/>
      <c r="G201" s="50"/>
      <c r="H201" s="50"/>
      <c r="I201" s="50"/>
      <c r="J201" s="50"/>
      <c r="K201" s="50"/>
      <c r="L201" s="50"/>
    </row>
    <row r="202" s="53" customFormat="1">
      <c r="A202" s="66"/>
      <c r="F202" s="50"/>
      <c r="G202" s="50"/>
      <c r="H202" s="50"/>
      <c r="I202" s="50"/>
      <c r="J202" s="50"/>
      <c r="K202" s="50"/>
      <c r="L202" s="50"/>
    </row>
    <row r="203" s="53" customFormat="1">
      <c r="A203" s="66"/>
      <c r="F203" s="50"/>
      <c r="G203" s="50"/>
      <c r="H203" s="50"/>
      <c r="I203" s="50"/>
      <c r="J203" s="50"/>
      <c r="K203" s="50"/>
      <c r="L203" s="50"/>
    </row>
    <row r="204" s="53" customFormat="1">
      <c r="A204" s="66"/>
      <c r="F204" s="50"/>
      <c r="G204" s="50"/>
      <c r="H204" s="50"/>
      <c r="I204" s="50"/>
      <c r="J204" s="50"/>
      <c r="K204" s="50"/>
      <c r="L204" s="50"/>
    </row>
    <row r="205" s="53" customFormat="1">
      <c r="A205" s="66"/>
      <c r="F205" s="50"/>
      <c r="G205" s="50"/>
      <c r="H205" s="50"/>
      <c r="I205" s="50"/>
      <c r="J205" s="50"/>
      <c r="K205" s="50"/>
      <c r="L205" s="50"/>
    </row>
    <row r="206" s="53" customFormat="1">
      <c r="A206" s="66"/>
      <c r="F206" s="50"/>
      <c r="G206" s="50"/>
      <c r="H206" s="50"/>
      <c r="I206" s="50"/>
      <c r="J206" s="50"/>
      <c r="K206" s="50"/>
      <c r="L206" s="50"/>
    </row>
    <row r="207" s="53" customFormat="1">
      <c r="A207" s="66"/>
      <c r="F207" s="50"/>
      <c r="G207" s="50"/>
      <c r="H207" s="50"/>
      <c r="I207" s="50"/>
      <c r="J207" s="50"/>
      <c r="K207" s="50"/>
      <c r="L207" s="50"/>
    </row>
    <row r="208" s="53" customFormat="1">
      <c r="A208" s="66"/>
      <c r="F208" s="50"/>
      <c r="G208" s="50"/>
      <c r="H208" s="50"/>
      <c r="I208" s="50"/>
      <c r="J208" s="50"/>
      <c r="K208" s="50"/>
      <c r="L208" s="50"/>
    </row>
    <row r="209" s="53" customFormat="1">
      <c r="A209" s="66"/>
      <c r="F209" s="50"/>
      <c r="G209" s="50"/>
      <c r="H209" s="50"/>
      <c r="I209" s="50"/>
      <c r="J209" s="50"/>
      <c r="K209" s="50"/>
      <c r="L209" s="50"/>
    </row>
    <row r="210" s="53" customFormat="1">
      <c r="A210" s="66"/>
      <c r="F210" s="50"/>
      <c r="G210" s="50"/>
      <c r="H210" s="50"/>
      <c r="I210" s="50"/>
      <c r="J210" s="50"/>
      <c r="K210" s="50"/>
      <c r="L210" s="50"/>
    </row>
    <row r="211" s="53" customFormat="1">
      <c r="A211" s="66"/>
      <c r="F211" s="50"/>
      <c r="G211" s="50"/>
      <c r="H211" s="50"/>
      <c r="I211" s="50"/>
      <c r="J211" s="50"/>
      <c r="K211" s="50"/>
      <c r="L211" s="50"/>
    </row>
  </sheetData>
  <mergeCells>
    <mergeCell ref="C61:F61"/>
    <mergeCell ref="H61:J61"/>
    <mergeCell ref="A7:J7"/>
    <mergeCell ref="A26:J26"/>
    <mergeCell ref="C60:F60"/>
    <mergeCell ref="H60:J60"/>
    <mergeCell ref="A1:J1"/>
    <mergeCell ref="A4:A5"/>
    <mergeCell ref="B4:B5"/>
    <mergeCell ref="C4:C5"/>
    <mergeCell ref="D4:D5"/>
    <mergeCell ref="E4:E5"/>
    <mergeCell ref="F4:F5"/>
    <mergeCell ref="G4:J4"/>
  </mergeCells>
  <phoneticPr fontId="3" type="noConversion"/>
  <pageMargins left="1.18110236220472" right="0.393700787401575" top="0.78740157480315" bottom="0.78740157480315" header="0.393700787401575" footer="0.118110236220472"/>
  <pageSetup paperSize="9" scale="56" fitToHeight="2" orientation="landscape" verticalDpi="300" r:id="rId1"/>
  <headerFooter alignWithMargins="0">
    <oddHeader>&amp;C&amp;"Times New Roman,обычный"&amp;14 
7&amp;R
&amp;"Times New Roman,обычный"&amp;14Продовження додатка 1
Таблиця 2</oddHeader>
  </headerFooter>
  <rowBreaks count="1" manualBreakCount="1">
    <brk id="20" max="9" man="1"/>
  </rowBreaks>
  <ignoredErrors>
    <ignoredError sqref="F10 F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143"/>
  <sheetViews>
    <sheetView view="pageBreakPreview" topLeftCell="A46" zoomScale="60" zoomScaleNormal="75" workbookViewId="0">
      <selection activeCell="M36" sqref="M36"/>
    </sheetView>
  </sheetViews>
  <sheetFormatPr defaultRowHeight="18.75"/>
  <cols>
    <col min="1" max="1" width="100.140625" style="2" customWidth="1"/>
    <col min="2" max="2" width="15" style="2" customWidth="1"/>
    <col min="3" max="10" width="15.140625" style="2" customWidth="1"/>
    <col min="11" max="16384" width="9.140625" style="2"/>
  </cols>
  <sheetData>
    <row r="1">
      <c r="A1" s="243" t="s">
        <v>348</v>
      </c>
      <c r="B1" s="243"/>
      <c r="C1" s="243"/>
      <c r="D1" s="243"/>
      <c r="E1" s="243"/>
      <c r="F1" s="243"/>
      <c r="G1" s="243"/>
      <c r="H1" s="243"/>
      <c r="I1" s="243"/>
      <c r="J1" s="243"/>
    </row>
    <row r="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ht="48" customHeight="1">
      <c r="A3" s="244" t="s">
        <v>225</v>
      </c>
      <c r="B3" s="234" t="s">
        <v>0</v>
      </c>
      <c r="C3" s="234" t="s">
        <v>33</v>
      </c>
      <c r="D3" s="234" t="s">
        <v>62</v>
      </c>
      <c r="E3" s="234" t="s">
        <v>157</v>
      </c>
      <c r="F3" s="225" t="s">
        <v>23</v>
      </c>
      <c r="G3" s="225" t="s">
        <v>170</v>
      </c>
      <c r="H3" s="225"/>
      <c r="I3" s="225"/>
      <c r="J3" s="225"/>
    </row>
    <row r="4" ht="38.25" customHeight="1">
      <c r="A4" s="245"/>
      <c r="B4" s="234"/>
      <c r="C4" s="234"/>
      <c r="D4" s="234"/>
      <c r="E4" s="234"/>
      <c r="F4" s="225"/>
      <c r="G4" s="16" t="s">
        <v>171</v>
      </c>
      <c r="H4" s="16" t="s">
        <v>172</v>
      </c>
      <c r="I4" s="16" t="s">
        <v>173</v>
      </c>
      <c r="J4" s="16" t="s">
        <v>70</v>
      </c>
    </row>
    <row r="5" ht="18" customHeight="1">
      <c r="A5" s="8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</row>
    <row r="6" s="64" customFormat="1" ht="23.1" customHeight="1">
      <c r="A6" s="138" t="s">
        <v>152</v>
      </c>
      <c r="B6" s="63"/>
      <c r="C6" s="239"/>
      <c r="D6" s="239"/>
      <c r="E6" s="239"/>
      <c r="F6" s="239"/>
      <c r="G6" s="239"/>
      <c r="H6" s="239"/>
      <c r="I6" s="239"/>
      <c r="J6" s="239"/>
    </row>
    <row r="7" ht="20.1" customHeight="1">
      <c r="A7" s="132" t="s">
        <v>408</v>
      </c>
      <c r="B7" s="128">
        <v>3000</v>
      </c>
      <c r="C7" s="174">
        <f>SUM(C8:C9,C11,C14,C15,C19)</f>
        <v>0</v>
      </c>
      <c r="D7" s="174">
        <f>SUM(D8:D9,D11,D14,D15,D19)</f>
        <v>0</v>
      </c>
      <c r="E7" s="174">
        <f>SUM(E8:E9,E11,E14,E15,E19)</f>
        <v>0</v>
      </c>
      <c r="F7" s="181">
        <f>SUM(G7:J7)</f>
        <v>0</v>
      </c>
      <c r="G7" s="174">
        <f>SUM(G8:G9,G11,G14,G15,G19)</f>
        <v>0</v>
      </c>
      <c r="H7" s="174">
        <f>SUM(H8:H9,H11,H14,H15,H19)</f>
        <v>0</v>
      </c>
      <c r="I7" s="174">
        <f>SUM(I8:I9,I11,I14,I15,I19)</f>
        <v>0</v>
      </c>
      <c r="J7" s="174">
        <f>SUM(J8:J9,J11,J14,J15,J19)</f>
        <v>0</v>
      </c>
    </row>
    <row r="8" ht="18" customHeight="1">
      <c r="A8" s="9" t="s">
        <v>409</v>
      </c>
      <c r="B8" s="140">
        <v>3010</v>
      </c>
      <c r="C8" s="173">
        <v>7319</v>
      </c>
      <c r="D8" s="173">
        <v>7920</v>
      </c>
      <c r="E8" s="173">
        <v>7920</v>
      </c>
      <c r="F8" s="181">
        <f>SUM(G8:J8)</f>
        <v>0</v>
      </c>
      <c r="G8" s="173">
        <v>1980</v>
      </c>
      <c r="H8" s="173">
        <v>1980</v>
      </c>
      <c r="I8" s="173">
        <v>1980</v>
      </c>
      <c r="J8" s="173">
        <v>1980</v>
      </c>
    </row>
    <row r="9" ht="18" customHeight="1">
      <c r="A9" s="9" t="s">
        <v>410</v>
      </c>
      <c r="B9" s="140">
        <v>3020</v>
      </c>
      <c r="C9" s="173">
        <v>0</v>
      </c>
      <c r="D9" s="173">
        <v>0</v>
      </c>
      <c r="E9" s="173">
        <v>0</v>
      </c>
      <c r="F9" s="181">
        <f>SUM(G9:J9)</f>
        <v>0</v>
      </c>
      <c r="G9" s="173">
        <v>0</v>
      </c>
      <c r="H9" s="173">
        <v>0</v>
      </c>
      <c r="I9" s="173">
        <v>0</v>
      </c>
      <c r="J9" s="173">
        <v>0</v>
      </c>
    </row>
    <row r="10" ht="18" customHeight="1">
      <c r="A10" s="9" t="s">
        <v>325</v>
      </c>
      <c r="B10" s="140">
        <v>3030</v>
      </c>
      <c r="C10" s="173">
        <v>0</v>
      </c>
      <c r="D10" s="173">
        <v>0</v>
      </c>
      <c r="E10" s="173">
        <v>0</v>
      </c>
      <c r="F10" s="181">
        <f>SUM(G10:J10)</f>
        <v>0</v>
      </c>
      <c r="G10" s="173">
        <v>0</v>
      </c>
      <c r="H10" s="173">
        <v>0</v>
      </c>
      <c r="I10" s="173">
        <v>0</v>
      </c>
      <c r="J10" s="173">
        <v>0</v>
      </c>
    </row>
    <row r="11" ht="18" customHeight="1">
      <c r="A11" s="9" t="s">
        <v>411</v>
      </c>
      <c r="B11" s="140">
        <v>3040</v>
      </c>
      <c r="C11" s="173">
        <v>0</v>
      </c>
      <c r="D11" s="173">
        <v>0</v>
      </c>
      <c r="E11" s="173">
        <v>0</v>
      </c>
      <c r="F11" s="181">
        <f>SUM(G11:J11)</f>
        <v>0</v>
      </c>
      <c r="G11" s="173">
        <v>0</v>
      </c>
      <c r="H11" s="173">
        <v>0</v>
      </c>
      <c r="I11" s="173">
        <v>0</v>
      </c>
      <c r="J11" s="173">
        <v>0</v>
      </c>
    </row>
    <row r="12" ht="18" customHeight="1">
      <c r="A12" s="9" t="s">
        <v>486</v>
      </c>
      <c r="B12" s="140" t="s">
        <v>486</v>
      </c>
      <c r="C12" s="173">
        <v>0</v>
      </c>
      <c r="D12" s="173">
        <v>0</v>
      </c>
      <c r="E12" s="173">
        <v>0</v>
      </c>
      <c r="F12" s="181">
        <f>SUM(G12:J12)</f>
        <v>0</v>
      </c>
      <c r="G12" s="173">
        <v>0</v>
      </c>
      <c r="H12" s="173">
        <v>0</v>
      </c>
      <c r="I12" s="173">
        <v>0</v>
      </c>
      <c r="J12" s="173">
        <v>0</v>
      </c>
    </row>
    <row r="13" ht="18" customHeight="1">
      <c r="A13" s="9" t="s">
        <v>486</v>
      </c>
      <c r="B13" s="140" t="s">
        <v>486</v>
      </c>
      <c r="C13" s="173">
        <v>0</v>
      </c>
      <c r="D13" s="173">
        <v>0</v>
      </c>
      <c r="E13" s="173">
        <v>0</v>
      </c>
      <c r="F13" s="181">
        <f>SUM(G13:J13)</f>
        <v>0</v>
      </c>
      <c r="G13" s="173">
        <v>0</v>
      </c>
      <c r="H13" s="173">
        <v>0</v>
      </c>
      <c r="I13" s="173">
        <v>0</v>
      </c>
      <c r="J13" s="173">
        <v>0</v>
      </c>
    </row>
    <row r="14" ht="18" customHeight="1">
      <c r="A14" s="9" t="s">
        <v>326</v>
      </c>
      <c r="B14" s="140">
        <v>3050</v>
      </c>
      <c r="C14" s="173">
        <v>0</v>
      </c>
      <c r="D14" s="173">
        <v>0</v>
      </c>
      <c r="E14" s="173">
        <v>0</v>
      </c>
      <c r="F14" s="181">
        <f>SUM(G14:J14)</f>
        <v>0</v>
      </c>
      <c r="G14" s="173">
        <v>0</v>
      </c>
      <c r="H14" s="173">
        <v>0</v>
      </c>
      <c r="I14" s="173">
        <v>0</v>
      </c>
      <c r="J14" s="173">
        <v>0</v>
      </c>
    </row>
    <row r="15" ht="18" customHeight="1">
      <c r="A15" s="9" t="s">
        <v>96</v>
      </c>
      <c r="B15" s="140">
        <v>3060</v>
      </c>
      <c r="C15" s="180">
        <f>SUM(C16:C18)</f>
        <v>0</v>
      </c>
      <c r="D15" s="180">
        <f>SUM(D16:D18)</f>
        <v>0</v>
      </c>
      <c r="E15" s="180">
        <f>SUM(E16:E18)</f>
        <v>0</v>
      </c>
      <c r="F15" s="181">
        <f>SUM(G15:J15)</f>
        <v>0</v>
      </c>
      <c r="G15" s="180">
        <f>SUM(G16:G18)</f>
        <v>0</v>
      </c>
      <c r="H15" s="180">
        <f>SUM(H16:H18)</f>
        <v>0</v>
      </c>
      <c r="I15" s="180">
        <f>SUM(I16:I18)</f>
        <v>0</v>
      </c>
      <c r="J15" s="180">
        <f>SUM(J16:J18)</f>
        <v>0</v>
      </c>
    </row>
    <row r="16" ht="18" customHeight="1">
      <c r="A16" s="9" t="s">
        <v>94</v>
      </c>
      <c r="B16" s="141">
        <v>3061</v>
      </c>
      <c r="C16" s="173">
        <v>0</v>
      </c>
      <c r="D16" s="173">
        <v>0</v>
      </c>
      <c r="E16" s="173">
        <v>0</v>
      </c>
      <c r="F16" s="181">
        <f>SUM(G16:J16)</f>
        <v>0</v>
      </c>
      <c r="G16" s="173">
        <v>0</v>
      </c>
      <c r="H16" s="173">
        <v>0</v>
      </c>
      <c r="I16" s="173">
        <v>0</v>
      </c>
      <c r="J16" s="173">
        <v>0</v>
      </c>
    </row>
    <row r="17" ht="18" customHeight="1">
      <c r="A17" s="9" t="s">
        <v>97</v>
      </c>
      <c r="B17" s="141">
        <v>3062</v>
      </c>
      <c r="C17" s="173">
        <v>0</v>
      </c>
      <c r="D17" s="173">
        <v>0</v>
      </c>
      <c r="E17" s="173">
        <v>0</v>
      </c>
      <c r="F17" s="181">
        <f>SUM(G17:J17)</f>
        <v>0</v>
      </c>
      <c r="G17" s="173">
        <v>0</v>
      </c>
      <c r="H17" s="173">
        <v>0</v>
      </c>
      <c r="I17" s="173">
        <v>0</v>
      </c>
      <c r="J17" s="173">
        <v>0</v>
      </c>
    </row>
    <row r="18" ht="18" customHeight="1">
      <c r="A18" s="9" t="s">
        <v>122</v>
      </c>
      <c r="B18" s="141">
        <v>3063</v>
      </c>
      <c r="C18" s="173">
        <v>0</v>
      </c>
      <c r="D18" s="173">
        <v>0</v>
      </c>
      <c r="E18" s="173">
        <v>0</v>
      </c>
      <c r="F18" s="181">
        <f>SUM(G18:J18)</f>
        <v>0</v>
      </c>
      <c r="G18" s="173">
        <v>0</v>
      </c>
      <c r="H18" s="173">
        <v>0</v>
      </c>
      <c r="I18" s="173">
        <v>0</v>
      </c>
      <c r="J18" s="173">
        <v>0</v>
      </c>
    </row>
    <row r="19" ht="18" customHeight="1">
      <c r="A19" s="9" t="s">
        <v>412</v>
      </c>
      <c r="B19" s="140">
        <v>3070</v>
      </c>
      <c r="C19" s="173">
        <v>2383</v>
      </c>
      <c r="D19" s="173">
        <v>2336</v>
      </c>
      <c r="E19" s="173">
        <v>2280</v>
      </c>
      <c r="F19" s="181">
        <f>SUM(G19:J19)</f>
        <v>0</v>
      </c>
      <c r="G19" s="173">
        <v>570</v>
      </c>
      <c r="H19" s="173">
        <v>570</v>
      </c>
      <c r="I19" s="173">
        <v>570</v>
      </c>
      <c r="J19" s="173">
        <v>570</v>
      </c>
    </row>
    <row r="20" ht="18" customHeight="1">
      <c r="A20" s="9" t="s">
        <v>486</v>
      </c>
      <c r="B20" s="140" t="s">
        <v>486</v>
      </c>
      <c r="C20" s="173">
        <v>0</v>
      </c>
      <c r="D20" s="173">
        <v>0</v>
      </c>
      <c r="E20" s="173">
        <v>0</v>
      </c>
      <c r="F20" s="181">
        <f>SUM(G20:J20)</f>
        <v>0</v>
      </c>
      <c r="G20" s="173">
        <v>0</v>
      </c>
      <c r="H20" s="173">
        <v>0</v>
      </c>
      <c r="I20" s="173">
        <v>0</v>
      </c>
      <c r="J20" s="173">
        <v>0</v>
      </c>
    </row>
    <row r="21" ht="18" customHeight="1">
      <c r="A21" s="9" t="s">
        <v>566</v>
      </c>
      <c r="B21" s="140" t="s">
        <v>567</v>
      </c>
      <c r="C21" s="173">
        <v>2376</v>
      </c>
      <c r="D21" s="173">
        <v>2280</v>
      </c>
      <c r="E21" s="173">
        <v>2280</v>
      </c>
      <c r="F21" s="181">
        <f>SUM(G21:J21)</f>
        <v>0</v>
      </c>
      <c r="G21" s="173">
        <v>570</v>
      </c>
      <c r="H21" s="173">
        <v>570</v>
      </c>
      <c r="I21" s="173">
        <v>570</v>
      </c>
      <c r="J21" s="173">
        <v>570</v>
      </c>
    </row>
    <row r="22" ht="18" customHeight="1">
      <c r="A22" s="9" t="s">
        <v>568</v>
      </c>
      <c r="B22" s="140" t="s">
        <v>569</v>
      </c>
      <c r="C22" s="173">
        <v>7</v>
      </c>
      <c r="D22" s="173">
        <v>40</v>
      </c>
      <c r="E22" s="173">
        <v>0</v>
      </c>
      <c r="F22" s="181">
        <f>SUM(G22:J22)</f>
        <v>0</v>
      </c>
      <c r="G22" s="173">
        <v>0</v>
      </c>
      <c r="H22" s="173">
        <v>0</v>
      </c>
      <c r="I22" s="173">
        <v>0</v>
      </c>
      <c r="J22" s="173">
        <v>0</v>
      </c>
    </row>
    <row r="23" ht="18" customHeight="1">
      <c r="A23" s="9" t="s">
        <v>570</v>
      </c>
      <c r="B23" s="140" t="s">
        <v>571</v>
      </c>
      <c r="C23" s="173">
        <v>0</v>
      </c>
      <c r="D23" s="173">
        <v>16</v>
      </c>
      <c r="E23" s="173">
        <v>0</v>
      </c>
      <c r="F23" s="181">
        <f>SUM(G23:J23)</f>
        <v>0</v>
      </c>
      <c r="G23" s="173">
        <v>0</v>
      </c>
      <c r="H23" s="173">
        <v>0</v>
      </c>
      <c r="I23" s="173">
        <v>0</v>
      </c>
      <c r="J23" s="173">
        <v>0</v>
      </c>
    </row>
    <row r="24" ht="20.1" customHeight="1">
      <c r="A24" s="11" t="s">
        <v>413</v>
      </c>
      <c r="B24" s="12">
        <v>3100</v>
      </c>
      <c r="C24" s="174">
        <f>SUM(C25:C28,C32,C46,C47)</f>
        <v>0</v>
      </c>
      <c r="D24" s="174">
        <f>SUM(D25:D28,D32,D46,D47)</f>
        <v>0</v>
      </c>
      <c r="E24" s="174">
        <f>SUM(E25:E28,E32,E46,E47)</f>
        <v>0</v>
      </c>
      <c r="F24" s="181">
        <f>SUM(G24:J24)</f>
        <v>0</v>
      </c>
      <c r="G24" s="174">
        <f>SUM(G25:G28,G32,G46,G47)</f>
        <v>0</v>
      </c>
      <c r="H24" s="174">
        <f>SUM(H25:H28,H32,H46,H47)</f>
        <v>0</v>
      </c>
      <c r="I24" s="174">
        <f>SUM(I25:I28,I32,I46,I47)</f>
        <v>0</v>
      </c>
      <c r="J24" s="174">
        <f>SUM(J25:J28,J32,J46,J47)</f>
        <v>0</v>
      </c>
    </row>
    <row r="25" ht="18" customHeight="1">
      <c r="A25" s="9" t="s">
        <v>414</v>
      </c>
      <c r="B25" s="10">
        <v>3110</v>
      </c>
      <c r="C25" s="173">
        <v>-1623</v>
      </c>
      <c r="D25" s="173">
        <v>-2000</v>
      </c>
      <c r="E25" s="173">
        <v>-2800</v>
      </c>
      <c r="F25" s="181">
        <f>SUM(G25:J25)</f>
        <v>0</v>
      </c>
      <c r="G25" s="173">
        <v>-550</v>
      </c>
      <c r="H25" s="173">
        <v>-550</v>
      </c>
      <c r="I25" s="173">
        <v>-550</v>
      </c>
      <c r="J25" s="173">
        <v>-550</v>
      </c>
    </row>
    <row r="26" ht="18" customHeight="1">
      <c r="A26" s="9" t="s">
        <v>415</v>
      </c>
      <c r="B26" s="10">
        <v>3120</v>
      </c>
      <c r="C26" s="173">
        <v>-3398</v>
      </c>
      <c r="D26" s="173">
        <v>-3700</v>
      </c>
      <c r="E26" s="173">
        <v>-3700</v>
      </c>
      <c r="F26" s="181">
        <f>SUM(G26:J26)</f>
        <v>0</v>
      </c>
      <c r="G26" s="173">
        <v>-950</v>
      </c>
      <c r="H26" s="173">
        <v>-950</v>
      </c>
      <c r="I26" s="173">
        <v>-950</v>
      </c>
      <c r="J26" s="173">
        <v>-950</v>
      </c>
    </row>
    <row r="27" ht="18" customHeight="1">
      <c r="A27" s="9" t="s">
        <v>6</v>
      </c>
      <c r="B27" s="10">
        <v>3130</v>
      </c>
      <c r="C27" s="173">
        <v>-965</v>
      </c>
      <c r="D27" s="173">
        <v>-960</v>
      </c>
      <c r="E27" s="173">
        <v>-960</v>
      </c>
      <c r="F27" s="181">
        <f>SUM(G27:J27)</f>
        <v>0</v>
      </c>
      <c r="G27" s="173">
        <v>-245</v>
      </c>
      <c r="H27" s="173">
        <v>-245</v>
      </c>
      <c r="I27" s="173">
        <v>-245</v>
      </c>
      <c r="J27" s="173">
        <v>-245</v>
      </c>
    </row>
    <row r="28" ht="18" customHeight="1">
      <c r="A28" s="9" t="s">
        <v>95</v>
      </c>
      <c r="B28" s="10">
        <v>3140</v>
      </c>
      <c r="C28" s="180">
        <f>SUM(C29:C31)</f>
        <v>0</v>
      </c>
      <c r="D28" s="180">
        <f>SUM(D29:D31)</f>
        <v>0</v>
      </c>
      <c r="E28" s="180">
        <f>SUM(E29:E31)</f>
        <v>0</v>
      </c>
      <c r="F28" s="181">
        <f>SUM(G28:J28)</f>
        <v>0</v>
      </c>
      <c r="G28" s="180">
        <f>SUM(G29:G31)</f>
        <v>0</v>
      </c>
      <c r="H28" s="180">
        <f>SUM(H29:H31)</f>
        <v>0</v>
      </c>
      <c r="I28" s="180">
        <f>SUM(I29:I31)</f>
        <v>0</v>
      </c>
      <c r="J28" s="180">
        <f>SUM(J29:J31)</f>
        <v>0</v>
      </c>
    </row>
    <row r="29" ht="18" customHeight="1">
      <c r="A29" s="9" t="s">
        <v>94</v>
      </c>
      <c r="B29" s="7">
        <v>3141</v>
      </c>
      <c r="C29" s="173">
        <v>0</v>
      </c>
      <c r="D29" s="173">
        <v>0</v>
      </c>
      <c r="E29" s="173">
        <v>0</v>
      </c>
      <c r="F29" s="181">
        <f>SUM(G29:J29)</f>
        <v>0</v>
      </c>
      <c r="G29" s="173">
        <v>0</v>
      </c>
      <c r="H29" s="173">
        <v>0</v>
      </c>
      <c r="I29" s="173">
        <v>0</v>
      </c>
      <c r="J29" s="173">
        <v>0</v>
      </c>
    </row>
    <row r="30" ht="18" customHeight="1">
      <c r="A30" s="9" t="s">
        <v>97</v>
      </c>
      <c r="B30" s="7">
        <v>3142</v>
      </c>
      <c r="C30" s="173">
        <v>-168</v>
      </c>
      <c r="D30" s="173">
        <v>-168</v>
      </c>
      <c r="E30" s="173">
        <v>-168</v>
      </c>
      <c r="F30" s="181">
        <f>SUM(G30:J30)</f>
        <v>0</v>
      </c>
      <c r="G30" s="173">
        <v>-42</v>
      </c>
      <c r="H30" s="173">
        <v>-42</v>
      </c>
      <c r="I30" s="173">
        <v>-42</v>
      </c>
      <c r="J30" s="173">
        <v>-42</v>
      </c>
    </row>
    <row r="31" ht="18" customHeight="1">
      <c r="A31" s="9" t="s">
        <v>122</v>
      </c>
      <c r="B31" s="7">
        <v>3143</v>
      </c>
      <c r="C31" s="173">
        <v>0</v>
      </c>
      <c r="D31" s="173">
        <v>0</v>
      </c>
      <c r="E31" s="173">
        <v>0</v>
      </c>
      <c r="F31" s="181">
        <f>SUM(G31:J31)</f>
        <v>0</v>
      </c>
      <c r="G31" s="173">
        <v>0</v>
      </c>
      <c r="H31" s="173">
        <v>0</v>
      </c>
      <c r="I31" s="173">
        <v>0</v>
      </c>
      <c r="J31" s="173">
        <v>0</v>
      </c>
    </row>
    <row r="32" ht="18" customHeight="1">
      <c r="A32" s="9" t="s">
        <v>454</v>
      </c>
      <c r="B32" s="10">
        <v>3150</v>
      </c>
      <c r="C32" s="180">
        <f>SUM(C33:C38,C41)</f>
        <v>0</v>
      </c>
      <c r="D32" s="180">
        <f>SUM(D33:D38,D41)</f>
        <v>0</v>
      </c>
      <c r="E32" s="180">
        <f>SUM(E33:E38,E41)</f>
        <v>0</v>
      </c>
      <c r="F32" s="181">
        <f>SUM(G32:J32)</f>
        <v>0</v>
      </c>
      <c r="G32" s="180">
        <f>SUM(G33:G38,G41)</f>
        <v>0</v>
      </c>
      <c r="H32" s="180">
        <f>SUM(H33:H38,H41)</f>
        <v>0</v>
      </c>
      <c r="I32" s="180">
        <f>SUM(I33:I38,I41)</f>
        <v>0</v>
      </c>
      <c r="J32" s="180">
        <f>SUM(J33:J38,J41)</f>
        <v>0</v>
      </c>
    </row>
    <row r="33" ht="18" customHeight="1">
      <c r="A33" s="9" t="s">
        <v>327</v>
      </c>
      <c r="B33" s="7">
        <v>3151</v>
      </c>
      <c r="C33" s="173">
        <v>0</v>
      </c>
      <c r="D33" s="173">
        <v>-7</v>
      </c>
      <c r="E33" s="173">
        <v>0</v>
      </c>
      <c r="F33" s="181">
        <f>SUM(G33:J33)</f>
        <v>0</v>
      </c>
      <c r="G33" s="173">
        <v>0</v>
      </c>
      <c r="H33" s="173">
        <v>0</v>
      </c>
      <c r="I33" s="173">
        <v>0</v>
      </c>
      <c r="J33" s="173">
        <v>0</v>
      </c>
    </row>
    <row r="34" ht="18" customHeight="1">
      <c r="A34" s="9" t="s">
        <v>328</v>
      </c>
      <c r="B34" s="7">
        <v>3152</v>
      </c>
      <c r="C34" s="173">
        <v>-1299</v>
      </c>
      <c r="D34" s="173">
        <v>-1000</v>
      </c>
      <c r="E34" s="173">
        <v>-1000</v>
      </c>
      <c r="F34" s="181">
        <f>SUM(G34:J34)</f>
        <v>0</v>
      </c>
      <c r="G34" s="173">
        <v>-250</v>
      </c>
      <c r="H34" s="173">
        <v>-250</v>
      </c>
      <c r="I34" s="173">
        <v>-250</v>
      </c>
      <c r="J34" s="173">
        <v>-250</v>
      </c>
    </row>
    <row r="35" ht="18" customHeight="1">
      <c r="A35" s="9" t="s">
        <v>87</v>
      </c>
      <c r="B35" s="7">
        <v>3153</v>
      </c>
      <c r="C35" s="173">
        <v>0</v>
      </c>
      <c r="D35" s="173">
        <v>0</v>
      </c>
      <c r="E35" s="173">
        <v>0</v>
      </c>
      <c r="F35" s="181">
        <f>SUM(G35:J35)</f>
        <v>0</v>
      </c>
      <c r="G35" s="173">
        <v>0</v>
      </c>
      <c r="H35" s="173">
        <v>0</v>
      </c>
      <c r="I35" s="173">
        <v>0</v>
      </c>
      <c r="J35" s="173">
        <v>0</v>
      </c>
    </row>
    <row r="36" ht="18" customHeight="1">
      <c r="A36" s="9" t="s">
        <v>329</v>
      </c>
      <c r="B36" s="7">
        <v>3154</v>
      </c>
      <c r="C36" s="173">
        <v>0</v>
      </c>
      <c r="D36" s="173">
        <v>0</v>
      </c>
      <c r="E36" s="173">
        <v>0</v>
      </c>
      <c r="F36" s="181">
        <f>SUM(G36:J36)</f>
        <v>0</v>
      </c>
      <c r="G36" s="173">
        <v>0</v>
      </c>
      <c r="H36" s="173">
        <v>0</v>
      </c>
      <c r="I36" s="173">
        <v>0</v>
      </c>
      <c r="J36" s="173">
        <v>0</v>
      </c>
    </row>
    <row r="37" ht="18" customHeight="1">
      <c r="A37" s="9" t="s">
        <v>86</v>
      </c>
      <c r="B37" s="7">
        <v>3155</v>
      </c>
      <c r="C37" s="173">
        <v>-802</v>
      </c>
      <c r="D37" s="173">
        <v>-800</v>
      </c>
      <c r="E37" s="173">
        <v>-800</v>
      </c>
      <c r="F37" s="181">
        <f>SUM(G37:J37)</f>
        <v>0</v>
      </c>
      <c r="G37" s="173">
        <v>-210</v>
      </c>
      <c r="H37" s="173">
        <v>-210</v>
      </c>
      <c r="I37" s="173">
        <v>-210</v>
      </c>
      <c r="J37" s="173">
        <v>-210</v>
      </c>
    </row>
    <row r="38" ht="18" customHeight="1">
      <c r="A38" s="9" t="s">
        <v>471</v>
      </c>
      <c r="B38" s="7">
        <v>3156</v>
      </c>
      <c r="C38" s="180">
        <f>SUM(C39:C40)</f>
        <v>0</v>
      </c>
      <c r="D38" s="180">
        <f>SUM(D39:D40)</f>
        <v>0</v>
      </c>
      <c r="E38" s="180">
        <f>SUM(E39:E40)</f>
        <v>0</v>
      </c>
      <c r="F38" s="180">
        <f>SUM(F39:F40)</f>
        <v>0</v>
      </c>
      <c r="G38" s="180">
        <f>SUM(G39:G40)</f>
        <v>0</v>
      </c>
      <c r="H38" s="180">
        <f>SUM(H39:H40)</f>
        <v>0</v>
      </c>
      <c r="I38" s="180">
        <f>SUM(I39:I40)</f>
        <v>0</v>
      </c>
      <c r="J38" s="180">
        <f>SUM(J39:J40)</f>
        <v>0</v>
      </c>
    </row>
    <row r="39" ht="34.5" customHeight="1">
      <c r="A39" s="9" t="s">
        <v>357</v>
      </c>
      <c r="B39" s="7" t="s">
        <v>455</v>
      </c>
      <c r="C39" s="173">
        <v>0</v>
      </c>
      <c r="D39" s="173">
        <v>-26</v>
      </c>
      <c r="E39" s="173">
        <v>-16</v>
      </c>
      <c r="F39" s="181"/>
      <c r="G39" s="173">
        <v>-4</v>
      </c>
      <c r="H39" s="173">
        <v>-5</v>
      </c>
      <c r="I39" s="173">
        <v>-5</v>
      </c>
      <c r="J39" s="173">
        <v>-4</v>
      </c>
    </row>
    <row r="40" ht="54" customHeight="1">
      <c r="A40" s="9" t="s">
        <v>462</v>
      </c>
      <c r="B40" s="10" t="s">
        <v>456</v>
      </c>
      <c r="C40" s="173">
        <v>0</v>
      </c>
      <c r="D40" s="173">
        <v>0</v>
      </c>
      <c r="E40" s="173">
        <v>0</v>
      </c>
      <c r="F40" s="181">
        <f>SUM(G40:J40)</f>
        <v>0</v>
      </c>
      <c r="G40" s="173">
        <v>0</v>
      </c>
      <c r="H40" s="173">
        <v>0</v>
      </c>
      <c r="I40" s="173">
        <v>0</v>
      </c>
      <c r="J40" s="173">
        <v>0</v>
      </c>
    </row>
    <row r="41" ht="18" customHeight="1">
      <c r="A41" s="9" t="s">
        <v>407</v>
      </c>
      <c r="B41" s="10">
        <v>3157</v>
      </c>
      <c r="C41" s="173">
        <v>-909</v>
      </c>
      <c r="D41" s="173">
        <v>-1408</v>
      </c>
      <c r="E41" s="173">
        <v>-568</v>
      </c>
      <c r="F41" s="181">
        <f>SUM(G41:J41)</f>
        <v>0</v>
      </c>
      <c r="G41" s="173">
        <v>-232</v>
      </c>
      <c r="H41" s="173">
        <v>-233</v>
      </c>
      <c r="I41" s="173">
        <v>-232</v>
      </c>
      <c r="J41" s="173">
        <v>-233</v>
      </c>
    </row>
    <row r="42" ht="18" customHeight="1">
      <c r="A42" s="9" t="s">
        <v>486</v>
      </c>
      <c r="B42" s="10" t="s">
        <v>486</v>
      </c>
      <c r="C42" s="173">
        <v>0</v>
      </c>
      <c r="D42" s="173">
        <v>0</v>
      </c>
      <c r="E42" s="173">
        <v>0</v>
      </c>
      <c r="F42" s="181">
        <f>SUM(G42:J42)</f>
        <v>0</v>
      </c>
      <c r="G42" s="173">
        <v>0</v>
      </c>
      <c r="H42" s="173">
        <v>0</v>
      </c>
      <c r="I42" s="173">
        <v>0</v>
      </c>
      <c r="J42" s="173">
        <v>0</v>
      </c>
    </row>
    <row r="43" ht="18" customHeight="1">
      <c r="A43" s="9" t="s">
        <v>562</v>
      </c>
      <c r="B43" s="10" t="s">
        <v>572</v>
      </c>
      <c r="C43" s="173">
        <v>-67</v>
      </c>
      <c r="D43" s="173">
        <v>-68</v>
      </c>
      <c r="E43" s="173">
        <v>-68</v>
      </c>
      <c r="F43" s="181">
        <f>SUM(G43:J43)</f>
        <v>0</v>
      </c>
      <c r="G43" s="173">
        <v>-17</v>
      </c>
      <c r="H43" s="173">
        <v>-18</v>
      </c>
      <c r="I43" s="173">
        <v>-17</v>
      </c>
      <c r="J43" s="173">
        <v>-18</v>
      </c>
    </row>
    <row r="44" ht="18" customHeight="1">
      <c r="A44" s="9" t="s">
        <v>573</v>
      </c>
      <c r="B44" s="10" t="s">
        <v>574</v>
      </c>
      <c r="C44" s="173">
        <v>-38</v>
      </c>
      <c r="D44" s="173">
        <v>0</v>
      </c>
      <c r="E44" s="173">
        <v>0</v>
      </c>
      <c r="F44" s="181">
        <f>SUM(G44:J44)</f>
        <v>0</v>
      </c>
      <c r="G44" s="173">
        <v>0</v>
      </c>
      <c r="H44" s="173">
        <v>0</v>
      </c>
      <c r="I44" s="173">
        <v>0</v>
      </c>
      <c r="J44" s="173">
        <v>0</v>
      </c>
    </row>
    <row r="45" ht="18" customHeight="1">
      <c r="A45" s="9" t="s">
        <v>368</v>
      </c>
      <c r="B45" s="10" t="s">
        <v>575</v>
      </c>
      <c r="C45" s="173">
        <v>-804</v>
      </c>
      <c r="D45" s="173">
        <v>-1340</v>
      </c>
      <c r="E45" s="173">
        <v>-500</v>
      </c>
      <c r="F45" s="181">
        <f>SUM(G45:J45)</f>
        <v>0</v>
      </c>
      <c r="G45" s="173">
        <v>-215</v>
      </c>
      <c r="H45" s="173">
        <v>-215</v>
      </c>
      <c r="I45" s="173">
        <v>-215</v>
      </c>
      <c r="J45" s="173">
        <v>-215</v>
      </c>
    </row>
    <row r="46" ht="20.1" customHeight="1">
      <c r="A46" s="9" t="s">
        <v>330</v>
      </c>
      <c r="B46" s="10">
        <v>3160</v>
      </c>
      <c r="C46" s="173">
        <v>0</v>
      </c>
      <c r="D46" s="173">
        <v>0</v>
      </c>
      <c r="E46" s="173">
        <v>0</v>
      </c>
      <c r="F46" s="180">
        <f>SUM(G46:J46)</f>
        <v>0</v>
      </c>
      <c r="G46" s="173">
        <v>0</v>
      </c>
      <c r="H46" s="173">
        <v>0</v>
      </c>
      <c r="I46" s="173">
        <v>0</v>
      </c>
      <c r="J46" s="173">
        <v>0</v>
      </c>
    </row>
    <row r="47" ht="23.1" customHeight="1">
      <c r="A47" s="9" t="s">
        <v>406</v>
      </c>
      <c r="B47" s="57">
        <v>3170</v>
      </c>
      <c r="C47" s="173">
        <v>-998</v>
      </c>
      <c r="D47" s="173">
        <v>0</v>
      </c>
      <c r="E47" s="173">
        <v>0</v>
      </c>
      <c r="F47" s="180">
        <f>SUM(G47:J47)</f>
        <v>0</v>
      </c>
      <c r="G47" s="173">
        <v>0</v>
      </c>
      <c r="H47" s="173">
        <v>0</v>
      </c>
      <c r="I47" s="173">
        <v>0</v>
      </c>
      <c r="J47" s="173">
        <v>0</v>
      </c>
    </row>
    <row r="48" ht="23.1" customHeight="1">
      <c r="A48" s="9" t="s">
        <v>486</v>
      </c>
      <c r="B48" s="57" t="s">
        <v>486</v>
      </c>
      <c r="C48" s="173">
        <v>0</v>
      </c>
      <c r="D48" s="173">
        <v>0</v>
      </c>
      <c r="E48" s="173">
        <v>0</v>
      </c>
      <c r="F48" s="180">
        <f>SUM(G48:J48)</f>
        <v>0</v>
      </c>
      <c r="G48" s="173">
        <v>0</v>
      </c>
      <c r="H48" s="173">
        <v>0</v>
      </c>
      <c r="I48" s="173">
        <v>0</v>
      </c>
      <c r="J48" s="173">
        <v>0</v>
      </c>
    </row>
    <row r="49" ht="23.1" customHeight="1">
      <c r="A49" s="9" t="s">
        <v>576</v>
      </c>
      <c r="B49" s="57" t="s">
        <v>577</v>
      </c>
      <c r="C49" s="173">
        <v>-34</v>
      </c>
      <c r="D49" s="173">
        <v>0</v>
      </c>
      <c r="E49" s="173">
        <v>0</v>
      </c>
      <c r="F49" s="180">
        <f>SUM(G49:J49)</f>
        <v>0</v>
      </c>
      <c r="G49" s="173">
        <v>0</v>
      </c>
      <c r="H49" s="173">
        <v>0</v>
      </c>
      <c r="I49" s="173">
        <v>0</v>
      </c>
      <c r="J49" s="173">
        <v>0</v>
      </c>
    </row>
    <row r="50" ht="23.1" customHeight="1">
      <c r="A50" s="9" t="s">
        <v>578</v>
      </c>
      <c r="B50" s="57" t="s">
        <v>579</v>
      </c>
      <c r="C50" s="173">
        <v>-845</v>
      </c>
      <c r="D50" s="173">
        <v>0</v>
      </c>
      <c r="E50" s="173">
        <v>0</v>
      </c>
      <c r="F50" s="180">
        <f>SUM(G50:J50)</f>
        <v>0</v>
      </c>
      <c r="G50" s="173">
        <v>0</v>
      </c>
      <c r="H50" s="173">
        <v>0</v>
      </c>
      <c r="I50" s="173">
        <v>0</v>
      </c>
      <c r="J50" s="173">
        <v>0</v>
      </c>
    </row>
    <row r="51" ht="23.1" customHeight="1">
      <c r="A51" s="9" t="s">
        <v>580</v>
      </c>
      <c r="B51" s="57" t="s">
        <v>581</v>
      </c>
      <c r="C51" s="173">
        <v>-35</v>
      </c>
      <c r="D51" s="173">
        <v>0</v>
      </c>
      <c r="E51" s="173">
        <v>0</v>
      </c>
      <c r="F51" s="180">
        <f>SUM(G51:J51)</f>
        <v>0</v>
      </c>
      <c r="G51" s="173">
        <v>0</v>
      </c>
      <c r="H51" s="173">
        <v>0</v>
      </c>
      <c r="I51" s="173">
        <v>0</v>
      </c>
      <c r="J51" s="173">
        <v>0</v>
      </c>
    </row>
    <row r="52" ht="23.1" customHeight="1">
      <c r="A52" s="9" t="s">
        <v>582</v>
      </c>
      <c r="B52" s="57" t="s">
        <v>583</v>
      </c>
      <c r="C52" s="173">
        <v>-84</v>
      </c>
      <c r="D52" s="173">
        <v>0</v>
      </c>
      <c r="E52" s="173">
        <v>0</v>
      </c>
      <c r="F52" s="180">
        <f>SUM(G52:J52)</f>
        <v>0</v>
      </c>
      <c r="G52" s="173">
        <v>0</v>
      </c>
      <c r="H52" s="173">
        <v>0</v>
      </c>
      <c r="I52" s="173">
        <v>0</v>
      </c>
      <c r="J52" s="173">
        <v>0</v>
      </c>
    </row>
    <row r="53" ht="20.1" customHeight="1">
      <c r="A53" s="11" t="s">
        <v>285</v>
      </c>
      <c r="B53" s="128">
        <v>3195</v>
      </c>
      <c r="C53" s="174">
        <f>SUM(C7,C24)</f>
        <v>0</v>
      </c>
      <c r="D53" s="174">
        <f>SUM(D7,D24)</f>
        <v>0</v>
      </c>
      <c r="E53" s="174">
        <f>SUM(E7,E24)</f>
        <v>0</v>
      </c>
      <c r="F53" s="181">
        <f>SUM(G53:J53)</f>
        <v>0</v>
      </c>
      <c r="G53" s="174">
        <f>SUM(G7,G24)</f>
        <v>0</v>
      </c>
      <c r="H53" s="174">
        <f>SUM(H7,H24)</f>
        <v>0</v>
      </c>
      <c r="I53" s="174">
        <f>SUM(I7,I24)</f>
        <v>0</v>
      </c>
      <c r="J53" s="174">
        <f>SUM(J7,J24)</f>
        <v>0</v>
      </c>
    </row>
    <row r="54" ht="18" customHeight="1">
      <c r="A54" s="138" t="s">
        <v>153</v>
      </c>
      <c r="B54" s="7"/>
      <c r="C54" s="240"/>
      <c r="D54" s="241"/>
      <c r="E54" s="241"/>
      <c r="F54" s="241"/>
      <c r="G54" s="241"/>
      <c r="H54" s="241"/>
      <c r="I54" s="241"/>
      <c r="J54" s="242"/>
    </row>
    <row r="55" s="17" customFormat="1" ht="18" customHeight="1">
      <c r="A55" s="132" t="s">
        <v>416</v>
      </c>
      <c r="B55" s="130">
        <v>3200</v>
      </c>
      <c r="C55" s="174">
        <f>SUM(C56,C58:C62)</f>
        <v>0</v>
      </c>
      <c r="D55" s="174">
        <f>SUM(D56,D58:D62)</f>
        <v>0</v>
      </c>
      <c r="E55" s="174">
        <f>SUM(E56,E58:E62)</f>
        <v>0</v>
      </c>
      <c r="F55" s="181">
        <f>SUM(G55:J55)</f>
        <v>0</v>
      </c>
      <c r="G55" s="174">
        <f>SUM(G56,G58:G62)</f>
        <v>0</v>
      </c>
      <c r="H55" s="174">
        <f>SUM(H56,H58:H62)</f>
        <v>0</v>
      </c>
      <c r="I55" s="174">
        <f>SUM(I56,I58:I62)</f>
        <v>0</v>
      </c>
      <c r="J55" s="174">
        <f>SUM(J56,J58:J62)</f>
        <v>0</v>
      </c>
    </row>
    <row r="56" ht="18" customHeight="1">
      <c r="A56" s="9" t="s">
        <v>417</v>
      </c>
      <c r="B56" s="10">
        <v>3210</v>
      </c>
      <c r="C56" s="173">
        <v>0</v>
      </c>
      <c r="D56" s="173">
        <v>0</v>
      </c>
      <c r="E56" s="173">
        <v>0</v>
      </c>
      <c r="F56" s="181">
        <f>SUM(G56:J56)</f>
        <v>0</v>
      </c>
      <c r="G56" s="173">
        <v>0</v>
      </c>
      <c r="H56" s="173">
        <v>0</v>
      </c>
      <c r="I56" s="173">
        <v>0</v>
      </c>
      <c r="J56" s="173">
        <v>0</v>
      </c>
    </row>
    <row r="57" ht="18" customHeight="1">
      <c r="A57" s="9" t="s">
        <v>418</v>
      </c>
      <c r="B57" s="10">
        <v>3215</v>
      </c>
      <c r="C57" s="173">
        <v>0</v>
      </c>
      <c r="D57" s="173">
        <v>0</v>
      </c>
      <c r="E57" s="173">
        <v>0</v>
      </c>
      <c r="F57" s="181">
        <f>SUM(G57:J57)</f>
        <v>0</v>
      </c>
      <c r="G57" s="173">
        <v>0</v>
      </c>
      <c r="H57" s="173">
        <v>0</v>
      </c>
      <c r="I57" s="173">
        <v>0</v>
      </c>
      <c r="J57" s="173">
        <v>0</v>
      </c>
    </row>
    <row r="58" ht="18" customHeight="1">
      <c r="A58" s="9" t="s">
        <v>419</v>
      </c>
      <c r="B58" s="10">
        <v>3220</v>
      </c>
      <c r="C58" s="173">
        <v>0</v>
      </c>
      <c r="D58" s="173">
        <v>0</v>
      </c>
      <c r="E58" s="173">
        <v>0</v>
      </c>
      <c r="F58" s="181">
        <f>SUM(G58:J58)</f>
        <v>0</v>
      </c>
      <c r="G58" s="173">
        <v>0</v>
      </c>
      <c r="H58" s="173">
        <v>0</v>
      </c>
      <c r="I58" s="173">
        <v>0</v>
      </c>
      <c r="J58" s="173">
        <v>0</v>
      </c>
    </row>
    <row r="59" ht="18" customHeight="1">
      <c r="A59" s="9" t="s">
        <v>420</v>
      </c>
      <c r="B59" s="10">
        <v>3225</v>
      </c>
      <c r="C59" s="173">
        <v>0</v>
      </c>
      <c r="D59" s="173">
        <v>0</v>
      </c>
      <c r="E59" s="173">
        <v>0</v>
      </c>
      <c r="F59" s="181">
        <f>SUM(G59:J59)</f>
        <v>0</v>
      </c>
      <c r="G59" s="173">
        <v>0</v>
      </c>
      <c r="H59" s="173">
        <v>0</v>
      </c>
      <c r="I59" s="173">
        <v>0</v>
      </c>
      <c r="J59" s="173">
        <v>0</v>
      </c>
    </row>
    <row r="60" ht="18" customHeight="1">
      <c r="A60" s="9" t="s">
        <v>421</v>
      </c>
      <c r="B60" s="10">
        <v>3230</v>
      </c>
      <c r="C60" s="173">
        <v>0</v>
      </c>
      <c r="D60" s="173">
        <v>0</v>
      </c>
      <c r="E60" s="173">
        <v>0</v>
      </c>
      <c r="F60" s="181">
        <f>SUM(G60:J60)</f>
        <v>0</v>
      </c>
      <c r="G60" s="173">
        <v>0</v>
      </c>
      <c r="H60" s="173">
        <v>0</v>
      </c>
      <c r="I60" s="173">
        <v>0</v>
      </c>
      <c r="J60" s="173">
        <v>0</v>
      </c>
    </row>
    <row r="61" ht="20.1" customHeight="1">
      <c r="A61" s="9" t="s">
        <v>460</v>
      </c>
      <c r="B61" s="10">
        <v>3235</v>
      </c>
      <c r="C61" s="173">
        <v>0</v>
      </c>
      <c r="D61" s="173">
        <v>0</v>
      </c>
      <c r="E61" s="173">
        <v>0</v>
      </c>
      <c r="F61" s="180">
        <f>SUM(G61:J61)</f>
        <v>0</v>
      </c>
      <c r="G61" s="173">
        <v>0</v>
      </c>
      <c r="H61" s="173">
        <v>0</v>
      </c>
      <c r="I61" s="173">
        <v>0</v>
      </c>
      <c r="J61" s="173">
        <v>0</v>
      </c>
    </row>
    <row r="62" ht="18" customHeight="1">
      <c r="A62" s="9" t="s">
        <v>412</v>
      </c>
      <c r="B62" s="10">
        <v>3240</v>
      </c>
      <c r="C62" s="173">
        <v>0</v>
      </c>
      <c r="D62" s="173">
        <v>0</v>
      </c>
      <c r="E62" s="173">
        <v>0</v>
      </c>
      <c r="F62" s="181">
        <f>SUM(G62:J62)</f>
        <v>0</v>
      </c>
      <c r="G62" s="173">
        <v>0</v>
      </c>
      <c r="H62" s="173">
        <v>0</v>
      </c>
      <c r="I62" s="173">
        <v>0</v>
      </c>
      <c r="J62" s="173">
        <v>0</v>
      </c>
    </row>
    <row r="63" ht="18" customHeight="1">
      <c r="A63" s="9" t="s">
        <v>486</v>
      </c>
      <c r="B63" s="10" t="s">
        <v>486</v>
      </c>
      <c r="C63" s="173">
        <v>0</v>
      </c>
      <c r="D63" s="173">
        <v>0</v>
      </c>
      <c r="E63" s="173">
        <v>0</v>
      </c>
      <c r="F63" s="181">
        <f>SUM(G63:J63)</f>
        <v>0</v>
      </c>
      <c r="G63" s="173">
        <v>0</v>
      </c>
      <c r="H63" s="173">
        <v>0</v>
      </c>
      <c r="I63" s="173">
        <v>0</v>
      </c>
      <c r="J63" s="173">
        <v>0</v>
      </c>
    </row>
    <row r="64" s="17" customFormat="1" ht="18" customHeight="1">
      <c r="A64" s="11" t="s">
        <v>422</v>
      </c>
      <c r="B64" s="12">
        <v>3255</v>
      </c>
      <c r="C64" s="174">
        <f>SUM(C65,C67,C77,C78)</f>
        <v>0</v>
      </c>
      <c r="D64" s="174">
        <f>SUM(D65,D67,D77,D78)</f>
        <v>0</v>
      </c>
      <c r="E64" s="174">
        <f>SUM(E65,E67,E77,E78)</f>
        <v>0</v>
      </c>
      <c r="F64" s="181">
        <f>SUM(G64:J64)</f>
        <v>0</v>
      </c>
      <c r="G64" s="174">
        <f>SUM(G65,G67,G77,G78)</f>
        <v>0</v>
      </c>
      <c r="H64" s="174">
        <f>SUM(H65,H67,H77,H78)</f>
        <v>0</v>
      </c>
      <c r="I64" s="174">
        <f>SUM(I65,I67,I77,I78)</f>
        <v>0</v>
      </c>
      <c r="J64" s="174">
        <f>SUM(J65,J67,J77,J78)</f>
        <v>0</v>
      </c>
    </row>
    <row r="65" ht="18" customHeight="1">
      <c r="A65" s="9" t="s">
        <v>423</v>
      </c>
      <c r="B65" s="140">
        <v>3260</v>
      </c>
      <c r="C65" s="173">
        <v>0</v>
      </c>
      <c r="D65" s="173">
        <v>0</v>
      </c>
      <c r="E65" s="173">
        <v>0</v>
      </c>
      <c r="F65" s="181">
        <f>SUM(G65:J65)</f>
        <v>0</v>
      </c>
      <c r="G65" s="173">
        <v>0</v>
      </c>
      <c r="H65" s="173">
        <v>0</v>
      </c>
      <c r="I65" s="173">
        <v>0</v>
      </c>
      <c r="J65" s="173">
        <v>0</v>
      </c>
    </row>
    <row r="66" ht="18" customHeight="1">
      <c r="A66" s="9" t="s">
        <v>424</v>
      </c>
      <c r="B66" s="140">
        <v>3265</v>
      </c>
      <c r="C66" s="173">
        <v>0</v>
      </c>
      <c r="D66" s="173">
        <v>0</v>
      </c>
      <c r="E66" s="173">
        <v>0</v>
      </c>
      <c r="F66" s="181">
        <f>SUM(G66:J66)</f>
        <v>0</v>
      </c>
      <c r="G66" s="173">
        <v>0</v>
      </c>
      <c r="H66" s="173">
        <v>0</v>
      </c>
      <c r="I66" s="173">
        <v>0</v>
      </c>
      <c r="J66" s="173">
        <v>0</v>
      </c>
    </row>
    <row r="67" ht="18" customHeight="1">
      <c r="A67" s="9" t="s">
        <v>431</v>
      </c>
      <c r="B67" s="140">
        <v>3270</v>
      </c>
      <c r="C67" s="173">
        <v>-46</v>
      </c>
      <c r="D67" s="173">
        <v>-56</v>
      </c>
      <c r="E67" s="173">
        <v>-56</v>
      </c>
      <c r="F67" s="181">
        <f>SUM(G67:J67)</f>
        <v>0</v>
      </c>
      <c r="G67" s="173">
        <v>-17</v>
      </c>
      <c r="H67" s="173">
        <v>-13</v>
      </c>
      <c r="I67" s="173">
        <v>-13</v>
      </c>
      <c r="J67" s="173">
        <v>-13</v>
      </c>
    </row>
    <row r="68" ht="18" customHeight="1">
      <c r="A68" s="9" t="s">
        <v>432</v>
      </c>
      <c r="B68" s="140" t="s">
        <v>433</v>
      </c>
      <c r="C68" s="173">
        <v>-46</v>
      </c>
      <c r="D68" s="173">
        <v>-52</v>
      </c>
      <c r="E68" s="173">
        <v>-52</v>
      </c>
      <c r="F68" s="181">
        <f>SUM(G68:J68)</f>
        <v>0</v>
      </c>
      <c r="G68" s="173">
        <v>-13</v>
      </c>
      <c r="H68" s="173">
        <v>-13</v>
      </c>
      <c r="I68" s="173">
        <v>-13</v>
      </c>
      <c r="J68" s="173">
        <v>-13</v>
      </c>
    </row>
    <row r="69" ht="18" customHeight="1">
      <c r="A69" s="9" t="s">
        <v>486</v>
      </c>
      <c r="B69" s="140" t="s">
        <v>486</v>
      </c>
      <c r="C69" s="173">
        <v>0</v>
      </c>
      <c r="D69" s="173">
        <v>0</v>
      </c>
      <c r="E69" s="173">
        <v>0</v>
      </c>
      <c r="F69" s="181">
        <f>SUM(G69:J69)</f>
        <v>0</v>
      </c>
      <c r="G69" s="173">
        <v>0</v>
      </c>
      <c r="H69" s="173">
        <v>0</v>
      </c>
      <c r="I69" s="173">
        <v>0</v>
      </c>
      <c r="J69" s="173">
        <v>0</v>
      </c>
    </row>
    <row r="70" ht="18" customHeight="1">
      <c r="A70" s="9" t="s">
        <v>584</v>
      </c>
      <c r="B70" s="140" t="s">
        <v>585</v>
      </c>
      <c r="C70" s="173">
        <v>-27</v>
      </c>
      <c r="D70" s="173">
        <v>-52</v>
      </c>
      <c r="E70" s="173">
        <v>-52</v>
      </c>
      <c r="F70" s="181">
        <f>SUM(G70:J70)</f>
        <v>0</v>
      </c>
      <c r="G70" s="173">
        <v>-13</v>
      </c>
      <c r="H70" s="173">
        <v>-13</v>
      </c>
      <c r="I70" s="173">
        <v>-13</v>
      </c>
      <c r="J70" s="173">
        <v>-13</v>
      </c>
    </row>
    <row r="71" ht="18" customHeight="1">
      <c r="A71" s="9" t="s">
        <v>586</v>
      </c>
      <c r="B71" s="140" t="s">
        <v>587</v>
      </c>
      <c r="C71" s="173">
        <v>-19</v>
      </c>
      <c r="D71" s="173">
        <v>0</v>
      </c>
      <c r="E71" s="173">
        <v>0</v>
      </c>
      <c r="F71" s="181">
        <f>SUM(G71:J71)</f>
        <v>0</v>
      </c>
      <c r="G71" s="173">
        <v>0</v>
      </c>
      <c r="H71" s="173">
        <v>0</v>
      </c>
      <c r="I71" s="173">
        <v>0</v>
      </c>
      <c r="J71" s="173">
        <v>0</v>
      </c>
    </row>
    <row r="72" ht="18" customHeight="1">
      <c r="A72" s="9" t="s">
        <v>434</v>
      </c>
      <c r="B72" s="140" t="s">
        <v>435</v>
      </c>
      <c r="C72" s="173">
        <v>0</v>
      </c>
      <c r="D72" s="173">
        <v>0</v>
      </c>
      <c r="E72" s="173">
        <v>0</v>
      </c>
      <c r="F72" s="181">
        <f>SUM(G72:J72)</f>
        <v>0</v>
      </c>
      <c r="G72" s="173">
        <v>0</v>
      </c>
      <c r="H72" s="173">
        <v>0</v>
      </c>
      <c r="I72" s="173">
        <v>0</v>
      </c>
      <c r="J72" s="173">
        <v>0</v>
      </c>
    </row>
    <row r="73" ht="18" customHeight="1">
      <c r="A73" s="9" t="s">
        <v>486</v>
      </c>
      <c r="B73" s="140" t="s">
        <v>486</v>
      </c>
      <c r="C73" s="173">
        <v>0</v>
      </c>
      <c r="D73" s="173">
        <v>0</v>
      </c>
      <c r="E73" s="173">
        <v>0</v>
      </c>
      <c r="F73" s="181">
        <f>SUM(G73:J73)</f>
        <v>0</v>
      </c>
      <c r="G73" s="173">
        <v>0</v>
      </c>
      <c r="H73" s="173">
        <v>0</v>
      </c>
      <c r="I73" s="173">
        <v>0</v>
      </c>
      <c r="J73" s="173">
        <v>0</v>
      </c>
    </row>
    <row r="74" ht="18" customHeight="1">
      <c r="A74" s="9" t="s">
        <v>436</v>
      </c>
      <c r="B74" s="141" t="s">
        <v>437</v>
      </c>
      <c r="C74" s="173">
        <v>0</v>
      </c>
      <c r="D74" s="173">
        <v>-4</v>
      </c>
      <c r="E74" s="173">
        <v>-4</v>
      </c>
      <c r="F74" s="181">
        <f>SUM(G74:J74)</f>
        <v>0</v>
      </c>
      <c r="G74" s="173">
        <v>-4</v>
      </c>
      <c r="H74" s="173">
        <v>0</v>
      </c>
      <c r="I74" s="173">
        <v>0</v>
      </c>
      <c r="J74" s="173">
        <v>0</v>
      </c>
    </row>
    <row r="75" ht="18" customHeight="1">
      <c r="A75" s="9" t="s">
        <v>486</v>
      </c>
      <c r="B75" s="141" t="s">
        <v>486</v>
      </c>
      <c r="C75" s="173">
        <v>0</v>
      </c>
      <c r="D75" s="173">
        <v>0</v>
      </c>
      <c r="E75" s="173">
        <v>0</v>
      </c>
      <c r="F75" s="181">
        <f>SUM(G75:J75)</f>
        <v>0</v>
      </c>
      <c r="G75" s="173">
        <v>0</v>
      </c>
      <c r="H75" s="173">
        <v>0</v>
      </c>
      <c r="I75" s="173">
        <v>0</v>
      </c>
      <c r="J75" s="173">
        <v>0</v>
      </c>
    </row>
    <row r="76" ht="18" customHeight="1">
      <c r="A76" s="9" t="s">
        <v>588</v>
      </c>
      <c r="B76" s="141" t="s">
        <v>589</v>
      </c>
      <c r="C76" s="173">
        <v>0</v>
      </c>
      <c r="D76" s="173">
        <v>-4</v>
      </c>
      <c r="E76" s="173">
        <v>-4</v>
      </c>
      <c r="F76" s="181">
        <f>SUM(G76:J76)</f>
        <v>0</v>
      </c>
      <c r="G76" s="173">
        <v>-4</v>
      </c>
      <c r="H76" s="173">
        <v>0</v>
      </c>
      <c r="I76" s="173">
        <v>0</v>
      </c>
      <c r="J76" s="173">
        <v>0</v>
      </c>
    </row>
    <row r="77" ht="20.1" customHeight="1">
      <c r="A77" s="9" t="s">
        <v>425</v>
      </c>
      <c r="B77" s="142">
        <v>3280</v>
      </c>
      <c r="C77" s="173">
        <v>0</v>
      </c>
      <c r="D77" s="173">
        <v>0</v>
      </c>
      <c r="E77" s="173">
        <v>0</v>
      </c>
      <c r="F77" s="181">
        <f>SUM(G77:J77)</f>
        <v>0</v>
      </c>
      <c r="G77" s="173">
        <v>0</v>
      </c>
      <c r="H77" s="173">
        <v>0</v>
      </c>
      <c r="I77" s="173">
        <v>0</v>
      </c>
      <c r="J77" s="173">
        <v>0</v>
      </c>
    </row>
    <row r="78" ht="23.1" customHeight="1">
      <c r="A78" s="9" t="s">
        <v>407</v>
      </c>
      <c r="B78" s="143">
        <v>3290</v>
      </c>
      <c r="C78" s="173">
        <v>0</v>
      </c>
      <c r="D78" s="173">
        <v>0</v>
      </c>
      <c r="E78" s="173">
        <v>0</v>
      </c>
      <c r="F78" s="181">
        <f>SUM(G78:J78)</f>
        <v>0</v>
      </c>
      <c r="G78" s="173">
        <v>0</v>
      </c>
      <c r="H78" s="173">
        <v>0</v>
      </c>
      <c r="I78" s="173">
        <v>0</v>
      </c>
      <c r="J78" s="173">
        <v>0</v>
      </c>
    </row>
    <row r="79" ht="23.1" customHeight="1">
      <c r="A79" s="9" t="s">
        <v>486</v>
      </c>
      <c r="B79" s="143" t="s">
        <v>486</v>
      </c>
      <c r="C79" s="173">
        <v>0</v>
      </c>
      <c r="D79" s="173">
        <v>0</v>
      </c>
      <c r="E79" s="173">
        <v>0</v>
      </c>
      <c r="F79" s="181">
        <f>SUM(G79:J79)</f>
        <v>0</v>
      </c>
      <c r="G79" s="173">
        <v>0</v>
      </c>
      <c r="H79" s="173">
        <v>0</v>
      </c>
      <c r="I79" s="173">
        <v>0</v>
      </c>
      <c r="J79" s="173">
        <v>0</v>
      </c>
    </row>
    <row r="80" ht="23.1" customHeight="1">
      <c r="A80" s="9" t="s">
        <v>486</v>
      </c>
      <c r="B80" s="143" t="s">
        <v>486</v>
      </c>
      <c r="C80" s="173">
        <v>0</v>
      </c>
      <c r="D80" s="173">
        <v>0</v>
      </c>
      <c r="E80" s="173">
        <v>0</v>
      </c>
      <c r="F80" s="181">
        <f>SUM(G80:J80)</f>
        <v>0</v>
      </c>
      <c r="G80" s="173">
        <v>0</v>
      </c>
      <c r="H80" s="173">
        <v>0</v>
      </c>
      <c r="I80" s="173">
        <v>0</v>
      </c>
      <c r="J80" s="173">
        <v>0</v>
      </c>
    </row>
    <row r="81" ht="20.1" customHeight="1">
      <c r="A81" s="133" t="s">
        <v>154</v>
      </c>
      <c r="B81" s="12">
        <v>3295</v>
      </c>
      <c r="C81" s="174">
        <f>SUM(C55,C64)</f>
        <v>0</v>
      </c>
      <c r="D81" s="174">
        <f>SUM(D55,D64)</f>
        <v>0</v>
      </c>
      <c r="E81" s="174">
        <f>SUM(E55,E64)</f>
        <v>0</v>
      </c>
      <c r="F81" s="181">
        <f>SUM(G81:J81)</f>
        <v>0</v>
      </c>
      <c r="G81" s="174">
        <f>SUM(G55,G64)</f>
        <v>0</v>
      </c>
      <c r="H81" s="174">
        <f>SUM(H55,H64)</f>
        <v>0</v>
      </c>
      <c r="I81" s="174">
        <f>SUM(I55,I64)</f>
        <v>0</v>
      </c>
      <c r="J81" s="174">
        <f>SUM(J55,J64)</f>
        <v>0</v>
      </c>
    </row>
    <row r="82" ht="18" customHeight="1">
      <c r="A82" s="138" t="s">
        <v>155</v>
      </c>
      <c r="B82" s="10"/>
      <c r="C82" s="240"/>
      <c r="D82" s="241"/>
      <c r="E82" s="241"/>
      <c r="F82" s="241"/>
      <c r="G82" s="241"/>
      <c r="H82" s="241"/>
      <c r="I82" s="241"/>
      <c r="J82" s="242"/>
    </row>
    <row r="83" ht="18" customHeight="1">
      <c r="A83" s="11" t="s">
        <v>426</v>
      </c>
      <c r="B83" s="10">
        <v>3300</v>
      </c>
      <c r="C83" s="174">
        <f>SUM(C84,C85,C89)</f>
        <v>0</v>
      </c>
      <c r="D83" s="174">
        <f>SUM(D84,D85,D89)</f>
        <v>0</v>
      </c>
      <c r="E83" s="174">
        <f>SUM(E84,E85,E89)</f>
        <v>0</v>
      </c>
      <c r="F83" s="181">
        <f>SUM(G83:J83)</f>
        <v>0</v>
      </c>
      <c r="G83" s="174">
        <f>SUM(G84,G85,G89)</f>
        <v>0</v>
      </c>
      <c r="H83" s="174">
        <f>SUM(H84,H85,H89)</f>
        <v>0</v>
      </c>
      <c r="I83" s="174">
        <f>SUM(I84,I85,I89)</f>
        <v>0</v>
      </c>
      <c r="J83" s="174">
        <f>SUM(J84,J85,J89)</f>
        <v>0</v>
      </c>
    </row>
    <row r="84" ht="18" customHeight="1">
      <c r="A84" s="9" t="s">
        <v>427</v>
      </c>
      <c r="B84" s="7">
        <v>3305</v>
      </c>
      <c r="C84" s="173">
        <v>0</v>
      </c>
      <c r="D84" s="173">
        <v>0</v>
      </c>
      <c r="E84" s="173">
        <v>0</v>
      </c>
      <c r="F84" s="181">
        <f>SUM(G84:J84)</f>
        <v>0</v>
      </c>
      <c r="G84" s="173">
        <v>0</v>
      </c>
      <c r="H84" s="173">
        <v>0</v>
      </c>
      <c r="I84" s="173">
        <v>0</v>
      </c>
      <c r="J84" s="173">
        <v>0</v>
      </c>
    </row>
    <row r="85" ht="18" customHeight="1">
      <c r="A85" s="9" t="s">
        <v>331</v>
      </c>
      <c r="B85" s="7">
        <v>3310</v>
      </c>
      <c r="C85" s="180">
        <f>SUM(C86:C88)</f>
        <v>0</v>
      </c>
      <c r="D85" s="180">
        <f>SUM(D86:D88)</f>
        <v>0</v>
      </c>
      <c r="E85" s="180">
        <f>SUM(E86:E88)</f>
        <v>0</v>
      </c>
      <c r="F85" s="181">
        <f>SUM(G85:J85)</f>
        <v>0</v>
      </c>
      <c r="G85" s="180">
        <f>SUM(G86:G88)</f>
        <v>0</v>
      </c>
      <c r="H85" s="180">
        <f>SUM(H86:H88)</f>
        <v>0</v>
      </c>
      <c r="I85" s="180">
        <f>SUM(I86:I88)</f>
        <v>0</v>
      </c>
      <c r="J85" s="180">
        <f>SUM(J86:J88)</f>
        <v>0</v>
      </c>
    </row>
    <row r="86" ht="18" customHeight="1">
      <c r="A86" s="9" t="s">
        <v>94</v>
      </c>
      <c r="B86" s="7">
        <v>3311</v>
      </c>
      <c r="C86" s="173">
        <v>0</v>
      </c>
      <c r="D86" s="173">
        <v>0</v>
      </c>
      <c r="E86" s="173">
        <v>0</v>
      </c>
      <c r="F86" s="181">
        <f>SUM(G86:J86)</f>
        <v>0</v>
      </c>
      <c r="G86" s="173">
        <v>0</v>
      </c>
      <c r="H86" s="173">
        <v>0</v>
      </c>
      <c r="I86" s="173">
        <v>0</v>
      </c>
      <c r="J86" s="173">
        <v>0</v>
      </c>
    </row>
    <row r="87" ht="18" customHeight="1">
      <c r="A87" s="9" t="s">
        <v>97</v>
      </c>
      <c r="B87" s="10">
        <v>3312</v>
      </c>
      <c r="C87" s="173">
        <v>0</v>
      </c>
      <c r="D87" s="173">
        <v>0</v>
      </c>
      <c r="E87" s="173">
        <v>0</v>
      </c>
      <c r="F87" s="181">
        <f>SUM(G87:J87)</f>
        <v>0</v>
      </c>
      <c r="G87" s="173">
        <v>0</v>
      </c>
      <c r="H87" s="173">
        <v>0</v>
      </c>
      <c r="I87" s="173">
        <v>0</v>
      </c>
      <c r="J87" s="173">
        <v>0</v>
      </c>
    </row>
    <row r="88" ht="20.1" customHeight="1">
      <c r="A88" s="9" t="s">
        <v>122</v>
      </c>
      <c r="B88" s="10">
        <v>3313</v>
      </c>
      <c r="C88" s="173">
        <v>0</v>
      </c>
      <c r="D88" s="173">
        <v>0</v>
      </c>
      <c r="E88" s="173">
        <v>0</v>
      </c>
      <c r="F88" s="180">
        <f>SUM(G88:J88)</f>
        <v>0</v>
      </c>
      <c r="G88" s="173">
        <v>0</v>
      </c>
      <c r="H88" s="173">
        <v>0</v>
      </c>
      <c r="I88" s="173">
        <v>0</v>
      </c>
      <c r="J88" s="173">
        <v>0</v>
      </c>
    </row>
    <row r="89" ht="18" customHeight="1">
      <c r="A89" s="9" t="s">
        <v>412</v>
      </c>
      <c r="B89" s="10">
        <v>3320</v>
      </c>
      <c r="C89" s="173">
        <v>0</v>
      </c>
      <c r="D89" s="173">
        <v>0</v>
      </c>
      <c r="E89" s="173">
        <v>0</v>
      </c>
      <c r="F89" s="181">
        <f>SUM(G89:J89)</f>
        <v>0</v>
      </c>
      <c r="G89" s="173">
        <v>0</v>
      </c>
      <c r="H89" s="173">
        <v>0</v>
      </c>
      <c r="I89" s="173">
        <v>0</v>
      </c>
      <c r="J89" s="173">
        <v>0</v>
      </c>
    </row>
    <row r="90" ht="20.1" customHeight="1">
      <c r="A90" s="133" t="s">
        <v>486</v>
      </c>
      <c r="B90" s="12" t="s">
        <v>486</v>
      </c>
      <c r="C90" s="174">
        <v>0</v>
      </c>
      <c r="D90" s="174">
        <v>0</v>
      </c>
      <c r="E90" s="174">
        <v>0</v>
      </c>
      <c r="F90" s="181">
        <f>SUM(G90:J90)</f>
        <v>0</v>
      </c>
      <c r="G90" s="174">
        <v>0</v>
      </c>
      <c r="H90" s="174">
        <v>0</v>
      </c>
      <c r="I90" s="174">
        <v>0</v>
      </c>
      <c r="J90" s="174">
        <v>0</v>
      </c>
    </row>
    <row r="91" ht="20.1" customHeight="1">
      <c r="A91" s="133" t="s">
        <v>486</v>
      </c>
      <c r="B91" s="12" t="s">
        <v>486</v>
      </c>
      <c r="C91" s="174">
        <v>0</v>
      </c>
      <c r="D91" s="174">
        <v>0</v>
      </c>
      <c r="E91" s="174">
        <v>0</v>
      </c>
      <c r="F91" s="181">
        <f>SUM(G91:J91)</f>
        <v>0</v>
      </c>
      <c r="G91" s="174">
        <v>0</v>
      </c>
      <c r="H91" s="174">
        <v>0</v>
      </c>
      <c r="I91" s="174">
        <v>0</v>
      </c>
      <c r="J91" s="174">
        <v>0</v>
      </c>
    </row>
    <row r="92" ht="18" customHeight="1">
      <c r="A92" s="11" t="s">
        <v>428</v>
      </c>
      <c r="B92" s="10">
        <v>3330</v>
      </c>
      <c r="C92" s="174">
        <f>SUM(C93:C94,C98:C101)</f>
        <v>0</v>
      </c>
      <c r="D92" s="174">
        <f>SUM(D93:D94,D98:D101)</f>
        <v>0</v>
      </c>
      <c r="E92" s="174">
        <f>SUM(E93:E94,E98:E101)</f>
        <v>0</v>
      </c>
      <c r="F92" s="181">
        <f>SUM(G92:J92)</f>
        <v>0</v>
      </c>
      <c r="G92" s="174">
        <f>SUM(G93:G94,G98:G101)</f>
        <v>0</v>
      </c>
      <c r="H92" s="174">
        <f>SUM(H93:H94,H98:H101)</f>
        <v>0</v>
      </c>
      <c r="I92" s="174">
        <f>SUM(I93:I94,I98:I101)</f>
        <v>0</v>
      </c>
      <c r="J92" s="174">
        <f>SUM(J93:J94,J98:J101)</f>
        <v>0</v>
      </c>
    </row>
    <row r="93" ht="18" customHeight="1">
      <c r="A93" s="9" t="s">
        <v>429</v>
      </c>
      <c r="B93" s="7">
        <v>3335</v>
      </c>
      <c r="C93" s="173">
        <v>0</v>
      </c>
      <c r="D93" s="173">
        <v>0</v>
      </c>
      <c r="E93" s="173">
        <v>0</v>
      </c>
      <c r="F93" s="181">
        <f>SUM(G93:J93)</f>
        <v>0</v>
      </c>
      <c r="G93" s="173">
        <v>0</v>
      </c>
      <c r="H93" s="173">
        <v>0</v>
      </c>
      <c r="I93" s="173">
        <v>0</v>
      </c>
      <c r="J93" s="173">
        <v>0</v>
      </c>
    </row>
    <row r="94" ht="18" customHeight="1">
      <c r="A94" s="9" t="s">
        <v>332</v>
      </c>
      <c r="B94" s="7">
        <v>3340</v>
      </c>
      <c r="C94" s="180">
        <f>SUM(C95:C97)</f>
        <v>0</v>
      </c>
      <c r="D94" s="180">
        <f>SUM(D95:D97)</f>
        <v>0</v>
      </c>
      <c r="E94" s="180">
        <f>SUM(E95:E97)</f>
        <v>0</v>
      </c>
      <c r="F94" s="181">
        <f>SUM(G94:J94)</f>
        <v>0</v>
      </c>
      <c r="G94" s="180">
        <f>SUM(G95:G97)</f>
        <v>0</v>
      </c>
      <c r="H94" s="180">
        <f>SUM(H95:H97)</f>
        <v>0</v>
      </c>
      <c r="I94" s="180">
        <f>SUM(I95:I97)</f>
        <v>0</v>
      </c>
      <c r="J94" s="180">
        <f>SUM(J95:J97)</f>
        <v>0</v>
      </c>
    </row>
    <row r="95" ht="18" customHeight="1">
      <c r="A95" s="9" t="s">
        <v>94</v>
      </c>
      <c r="B95" s="7">
        <v>3341</v>
      </c>
      <c r="C95" s="173">
        <v>0</v>
      </c>
      <c r="D95" s="173">
        <v>0</v>
      </c>
      <c r="E95" s="173">
        <v>0</v>
      </c>
      <c r="F95" s="181">
        <f>SUM(G95:J95)</f>
        <v>0</v>
      </c>
      <c r="G95" s="173">
        <v>0</v>
      </c>
      <c r="H95" s="173">
        <v>0</v>
      </c>
      <c r="I95" s="173">
        <v>0</v>
      </c>
      <c r="J95" s="173">
        <v>0</v>
      </c>
    </row>
    <row r="96" ht="18" customHeight="1">
      <c r="A96" s="9" t="s">
        <v>97</v>
      </c>
      <c r="B96" s="7">
        <v>3342</v>
      </c>
      <c r="C96" s="173">
        <v>0</v>
      </c>
      <c r="D96" s="173">
        <v>0</v>
      </c>
      <c r="E96" s="173">
        <v>0</v>
      </c>
      <c r="F96" s="181">
        <f>SUM(G96:J96)</f>
        <v>0</v>
      </c>
      <c r="G96" s="173">
        <v>0</v>
      </c>
      <c r="H96" s="173">
        <v>0</v>
      </c>
      <c r="I96" s="173">
        <v>0</v>
      </c>
      <c r="J96" s="173">
        <v>0</v>
      </c>
    </row>
    <row r="97" ht="19.5" customHeight="1">
      <c r="A97" s="9" t="s">
        <v>122</v>
      </c>
      <c r="B97" s="7">
        <v>3343</v>
      </c>
      <c r="C97" s="173">
        <v>0</v>
      </c>
      <c r="D97" s="173">
        <v>0</v>
      </c>
      <c r="E97" s="173">
        <v>0</v>
      </c>
      <c r="F97" s="181">
        <f>SUM(G97:J97)</f>
        <v>0</v>
      </c>
      <c r="G97" s="173">
        <v>0</v>
      </c>
      <c r="H97" s="173">
        <v>0</v>
      </c>
      <c r="I97" s="173">
        <v>0</v>
      </c>
      <c r="J97" s="173">
        <v>0</v>
      </c>
    </row>
    <row r="98" ht="18.75" customHeight="1">
      <c r="A98" s="9" t="s">
        <v>457</v>
      </c>
      <c r="B98" s="7">
        <v>3350</v>
      </c>
      <c r="C98" s="173">
        <v>0</v>
      </c>
      <c r="D98" s="173">
        <v>0</v>
      </c>
      <c r="E98" s="173">
        <v>0</v>
      </c>
      <c r="F98" s="181">
        <f>SUM(G98:J98)</f>
        <v>0</v>
      </c>
      <c r="G98" s="173">
        <v>0</v>
      </c>
      <c r="H98" s="173">
        <v>0</v>
      </c>
      <c r="I98" s="173">
        <v>0</v>
      </c>
      <c r="J98" s="173">
        <v>0</v>
      </c>
    </row>
    <row r="99" ht="18" customHeight="1">
      <c r="A99" s="9" t="s">
        <v>458</v>
      </c>
      <c r="B99" s="10">
        <v>3360</v>
      </c>
      <c r="C99" s="173">
        <v>0</v>
      </c>
      <c r="D99" s="173">
        <v>0</v>
      </c>
      <c r="E99" s="173">
        <v>0</v>
      </c>
      <c r="F99" s="181">
        <f>SUM(G99:J99)</f>
        <v>0</v>
      </c>
      <c r="G99" s="173">
        <v>0</v>
      </c>
      <c r="H99" s="173">
        <v>0</v>
      </c>
      <c r="I99" s="173">
        <v>0</v>
      </c>
      <c r="J99" s="173">
        <v>0</v>
      </c>
    </row>
    <row r="100" ht="18.75" customHeight="1">
      <c r="A100" s="9" t="s">
        <v>459</v>
      </c>
      <c r="B100" s="10">
        <v>3370</v>
      </c>
      <c r="C100" s="173">
        <v>0</v>
      </c>
      <c r="D100" s="173">
        <v>0</v>
      </c>
      <c r="E100" s="173">
        <v>0</v>
      </c>
      <c r="F100" s="180">
        <f>SUM(G100:J100)</f>
        <v>0</v>
      </c>
      <c r="G100" s="173">
        <v>0</v>
      </c>
      <c r="H100" s="173">
        <v>0</v>
      </c>
      <c r="I100" s="173">
        <v>0</v>
      </c>
      <c r="J100" s="173">
        <v>0</v>
      </c>
    </row>
    <row r="101" ht="20.1" customHeight="1">
      <c r="A101" s="9" t="s">
        <v>407</v>
      </c>
      <c r="B101" s="10">
        <v>3380</v>
      </c>
      <c r="C101" s="173">
        <v>0</v>
      </c>
      <c r="D101" s="173">
        <v>0</v>
      </c>
      <c r="E101" s="173">
        <v>0</v>
      </c>
      <c r="F101" s="180">
        <f>SUM(G101:J101)</f>
        <v>0</v>
      </c>
      <c r="G101" s="173">
        <v>0</v>
      </c>
      <c r="H101" s="173">
        <v>0</v>
      </c>
      <c r="I101" s="173">
        <v>0</v>
      </c>
      <c r="J101" s="173">
        <v>0</v>
      </c>
    </row>
    <row r="102" ht="20.1" customHeight="1">
      <c r="A102" s="9" t="s">
        <v>486</v>
      </c>
      <c r="B102" s="10" t="s">
        <v>486</v>
      </c>
      <c r="C102" s="173">
        <v>0</v>
      </c>
      <c r="D102" s="173">
        <v>0</v>
      </c>
      <c r="E102" s="173">
        <v>0</v>
      </c>
      <c r="F102" s="180">
        <f>SUM(G102:J102)</f>
        <v>0</v>
      </c>
      <c r="G102" s="173">
        <v>0</v>
      </c>
      <c r="H102" s="173">
        <v>0</v>
      </c>
      <c r="I102" s="173">
        <v>0</v>
      </c>
      <c r="J102" s="173">
        <v>0</v>
      </c>
    </row>
    <row r="103" ht="20.1" customHeight="1">
      <c r="A103" s="9" t="s">
        <v>486</v>
      </c>
      <c r="B103" s="10" t="s">
        <v>486</v>
      </c>
      <c r="C103" s="173">
        <v>0</v>
      </c>
      <c r="D103" s="173">
        <v>0</v>
      </c>
      <c r="E103" s="173">
        <v>0</v>
      </c>
      <c r="F103" s="180">
        <f>SUM(G103:J103)</f>
        <v>0</v>
      </c>
      <c r="G103" s="173">
        <v>0</v>
      </c>
      <c r="H103" s="173">
        <v>0</v>
      </c>
      <c r="I103" s="173">
        <v>0</v>
      </c>
      <c r="J103" s="173">
        <v>0</v>
      </c>
    </row>
    <row r="104" s="17" customFormat="1" ht="20.1" customHeight="1">
      <c r="A104" s="11" t="s">
        <v>156</v>
      </c>
      <c r="B104" s="12">
        <v>3395</v>
      </c>
      <c r="C104" s="182">
        <f>SUM(C83,C92)</f>
        <v>0</v>
      </c>
      <c r="D104" s="182">
        <f>SUM(D83,D92)</f>
        <v>0</v>
      </c>
      <c r="E104" s="182">
        <f>SUM(E83,E92)</f>
        <v>0</v>
      </c>
      <c r="F104" s="180">
        <f>SUM(G104:J104)</f>
        <v>0</v>
      </c>
      <c r="G104" s="182">
        <f>SUM(G83,G92)</f>
        <v>0</v>
      </c>
      <c r="H104" s="182">
        <f>SUM(H83,H92)</f>
        <v>0</v>
      </c>
      <c r="I104" s="182">
        <f>SUM(I83,I92)</f>
        <v>0</v>
      </c>
      <c r="J104" s="182">
        <f>SUM(J83,J92)</f>
        <v>0</v>
      </c>
    </row>
    <row r="105" s="17" customFormat="1" ht="20.1" customHeight="1">
      <c r="A105" s="139" t="s">
        <v>443</v>
      </c>
      <c r="B105" s="12">
        <v>3400</v>
      </c>
      <c r="C105" s="182">
        <f>SUM(C53,C81,C104)</f>
        <v>0</v>
      </c>
      <c r="D105" s="182">
        <f>SUM(D53,D81,D104)</f>
        <v>0</v>
      </c>
      <c r="E105" s="182">
        <f>SUM(E53,E81,E104)</f>
        <v>0</v>
      </c>
      <c r="F105" s="182">
        <f>SUM(F53,F81,F104)</f>
        <v>0</v>
      </c>
      <c r="G105" s="182">
        <f>SUM(G53,G81,G104)</f>
        <v>0</v>
      </c>
      <c r="H105" s="182">
        <f>SUM(H53,H81,H104)</f>
        <v>0</v>
      </c>
      <c r="I105" s="182">
        <f>SUM(I53,I81,I104)</f>
        <v>0</v>
      </c>
      <c r="J105" s="182">
        <f>SUM(J53,J81,J104)</f>
        <v>0</v>
      </c>
    </row>
    <row r="106" ht="20.1" customHeight="1">
      <c r="A106" s="9" t="s">
        <v>284</v>
      </c>
      <c r="B106" s="10">
        <v>3405</v>
      </c>
      <c r="C106" s="173">
        <v>679</v>
      </c>
      <c r="D106" s="185">
        <v>665</v>
      </c>
      <c r="E106" s="185">
        <v>200</v>
      </c>
      <c r="F106" s="185">
        <v>332</v>
      </c>
      <c r="G106" s="185">
        <v>332</v>
      </c>
      <c r="H106" s="185">
        <v>382</v>
      </c>
      <c r="I106" s="185">
        <v>434</v>
      </c>
      <c r="J106" s="185">
        <v>487</v>
      </c>
    </row>
    <row r="107" ht="20.1" customHeight="1">
      <c r="A107" s="88" t="s">
        <v>159</v>
      </c>
      <c r="B107" s="10">
        <v>3410</v>
      </c>
      <c r="C107" s="173">
        <v>0</v>
      </c>
      <c r="D107" s="185">
        <v>0</v>
      </c>
      <c r="E107" s="185">
        <v>0</v>
      </c>
      <c r="F107" s="180">
        <f>SUM(G107:J107)</f>
        <v>0</v>
      </c>
      <c r="G107" s="185">
        <v>0</v>
      </c>
      <c r="H107" s="185">
        <v>0</v>
      </c>
      <c r="I107" s="185">
        <v>0</v>
      </c>
      <c r="J107" s="185">
        <v>0</v>
      </c>
    </row>
    <row r="108" ht="20.1" customHeight="1">
      <c r="A108" s="9" t="s">
        <v>287</v>
      </c>
      <c r="B108" s="10">
        <v>3415</v>
      </c>
      <c r="C108" s="182">
        <f>SUM(C106,C105,C107)</f>
        <v>0</v>
      </c>
      <c r="D108" s="182">
        <f>SUM(D106,D105,D107)</f>
        <v>0</v>
      </c>
      <c r="E108" s="182">
        <f>SUM(E106,E105,E107)</f>
        <v>0</v>
      </c>
      <c r="F108" s="182">
        <f>SUM(F106,F105,F107)</f>
        <v>0</v>
      </c>
      <c r="G108" s="182">
        <f>SUM(G106,G105,G107)</f>
        <v>0</v>
      </c>
      <c r="H108" s="182">
        <f>SUM(H106,H105,H107)</f>
        <v>0</v>
      </c>
      <c r="I108" s="182">
        <f>SUM(I106,I105,I107)</f>
        <v>0</v>
      </c>
      <c r="J108" s="182">
        <f>SUM(J106,J105,J107)</f>
        <v>0</v>
      </c>
    </row>
    <row r="109" s="17" customFormat="1" ht="20.1" customHeight="1">
      <c r="A109" s="2"/>
      <c r="B109" s="36"/>
      <c r="C109" s="39"/>
      <c r="D109" s="37"/>
      <c r="E109" s="37"/>
      <c r="F109" s="20"/>
      <c r="G109" s="37"/>
      <c r="H109" s="37"/>
      <c r="I109" s="37"/>
      <c r="J109" s="37"/>
    </row>
    <row r="110" s="17" customFormat="1" ht="15" customHeight="1">
      <c r="A110" s="2"/>
      <c r="B110" s="36"/>
      <c r="C110" s="39"/>
      <c r="D110" s="37"/>
      <c r="E110" s="37"/>
      <c r="F110" s="20"/>
      <c r="G110" s="37"/>
      <c r="H110" s="37"/>
      <c r="I110" s="37"/>
      <c r="J110" s="37"/>
    </row>
    <row r="111" s="3" customFormat="1" ht="20.1" customHeight="1">
      <c r="A111" s="62" t="s">
        <v>241</v>
      </c>
      <c r="B111" s="1"/>
      <c r="C111" s="217" t="s">
        <v>496</v>
      </c>
      <c r="D111" s="218"/>
      <c r="E111" s="218"/>
      <c r="F111" s="218"/>
      <c r="G111" s="15"/>
      <c r="H111" s="219" t="s">
        <v>135</v>
      </c>
      <c r="I111" s="219"/>
      <c r="J111" s="219"/>
    </row>
    <row r="112" ht="20.1" customHeight="1">
      <c r="A112" s="79" t="s">
        <v>242</v>
      </c>
      <c r="B112" s="3"/>
      <c r="C112" s="215" t="s">
        <v>81</v>
      </c>
      <c r="D112" s="215"/>
      <c r="E112" s="215"/>
      <c r="F112" s="215"/>
      <c r="G112" s="29"/>
      <c r="H112" s="216" t="s">
        <v>105</v>
      </c>
      <c r="I112" s="216"/>
      <c r="J112" s="216"/>
    </row>
    <row r="113">
      <c r="C113" s="5"/>
    </row>
    <row r="114">
      <c r="C114" s="5"/>
    </row>
    <row r="115">
      <c r="C115" s="5"/>
    </row>
    <row r="116">
      <c r="C116" s="5"/>
    </row>
    <row r="117">
      <c r="C117" s="5"/>
    </row>
    <row r="118">
      <c r="C118" s="5"/>
    </row>
    <row r="119">
      <c r="C119" s="5"/>
    </row>
    <row r="120">
      <c r="C120" s="5"/>
    </row>
    <row r="121">
      <c r="C121" s="5"/>
    </row>
    <row r="122">
      <c r="C122" s="5"/>
    </row>
    <row r="123">
      <c r="C123" s="5"/>
    </row>
    <row r="124">
      <c r="C124" s="5"/>
    </row>
    <row r="125">
      <c r="C125" s="5"/>
    </row>
    <row r="126">
      <c r="C126" s="5"/>
    </row>
    <row r="127">
      <c r="C127" s="5"/>
    </row>
    <row r="128">
      <c r="C128" s="5"/>
    </row>
    <row r="129">
      <c r="C129" s="5"/>
    </row>
    <row r="130">
      <c r="C130" s="5"/>
    </row>
    <row r="131">
      <c r="C131" s="5"/>
    </row>
    <row r="132">
      <c r="C132" s="5"/>
    </row>
    <row r="133">
      <c r="C133" s="5"/>
    </row>
    <row r="134">
      <c r="C134" s="5"/>
    </row>
    <row r="135">
      <c r="C135" s="5"/>
    </row>
    <row r="136">
      <c r="C136" s="5"/>
    </row>
    <row r="137">
      <c r="C137" s="5"/>
    </row>
    <row r="138">
      <c r="C138" s="5"/>
    </row>
    <row r="139">
      <c r="C139" s="5"/>
    </row>
    <row r="140">
      <c r="C140" s="5"/>
    </row>
    <row r="141">
      <c r="C141" s="5"/>
    </row>
    <row r="142">
      <c r="C142" s="5"/>
    </row>
    <row r="143">
      <c r="C143" s="5"/>
    </row>
  </sheetData>
  <mergeCells>
    <mergeCell ref="A1:J1"/>
    <mergeCell ref="A3:A4"/>
    <mergeCell ref="B3:B4"/>
    <mergeCell ref="C3:C4"/>
    <mergeCell ref="D3:D4"/>
    <mergeCell ref="E3:E4"/>
    <mergeCell ref="F3:F4"/>
    <mergeCell ref="G3:J3"/>
    <mergeCell ref="C6:J6"/>
    <mergeCell ref="C112:F112"/>
    <mergeCell ref="H112:J112"/>
    <mergeCell ref="C111:F111"/>
    <mergeCell ref="H111:J111"/>
    <mergeCell ref="C54:J54"/>
    <mergeCell ref="C82:J82"/>
  </mergeCells>
  <phoneticPr fontId="3" type="noConversion"/>
  <pageMargins left="1.18110236220472" right="0.393700787401575" top="0.78740157480315" bottom="0.78740157480315" header="0.31496062992126" footer="0.511811023622047"/>
  <pageSetup paperSize="9" scale="55" orientation="landscape" r:id="rId1"/>
  <headerFooter alignWithMargins="0">
    <oddHeader>&amp;C&amp;"Times New Roman,обычный"&amp;14 
9&amp;R&amp;"Times New Roman,обычный"&amp;14
Продовження додатка 1
Таблиця 3</oddHeader>
  </headerFooter>
  <rowBreaks count="1" manualBreakCount="1">
    <brk id="42" max="9" man="1"/>
  </rowBreaks>
  <ignoredErrors>
    <ignoredError sqref="F38 F57 F7" formula="1"/>
    <ignoredError sqref="C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Q183"/>
  <sheetViews>
    <sheetView view="pageBreakPreview" zoomScale="50" zoomScaleNormal="75" zoomScaleSheetLayoutView="50" workbookViewId="0">
      <selection activeCell="C6" sqref="C6:J12"/>
    </sheetView>
  </sheetViews>
  <sheetFormatPr defaultRowHeight="18.75"/>
  <cols>
    <col min="1" max="1" width="80.140625" style="3" customWidth="1"/>
    <col min="2" max="2" width="9.85546875" style="27" customWidth="1"/>
    <col min="3" max="5" width="19.42578125" style="27" customWidth="1"/>
    <col min="6" max="10" width="19.42578125" style="3" customWidth="1"/>
    <col min="11" max="11" width="9.5703125" style="3" customWidth="1"/>
    <col min="12" max="12" width="9.85546875" style="3" customWidth="1"/>
    <col min="13" max="16384" width="9.140625" style="3"/>
  </cols>
  <sheetData>
    <row r="1">
      <c r="A1" s="243" t="s">
        <v>190</v>
      </c>
      <c r="B1" s="243"/>
      <c r="C1" s="243"/>
      <c r="D1" s="243"/>
      <c r="E1" s="243"/>
      <c r="F1" s="243"/>
      <c r="G1" s="243"/>
      <c r="H1" s="243"/>
      <c r="I1" s="243"/>
      <c r="J1" s="243"/>
    </row>
    <row r="2">
      <c r="A2" s="219"/>
      <c r="B2" s="219"/>
      <c r="C2" s="219"/>
      <c r="D2" s="219"/>
      <c r="E2" s="219"/>
      <c r="F2" s="219"/>
      <c r="G2" s="219"/>
      <c r="H2" s="219"/>
      <c r="I2" s="219"/>
      <c r="J2" s="219"/>
    </row>
    <row r="3" ht="43.5" customHeight="1">
      <c r="A3" s="224" t="s">
        <v>225</v>
      </c>
      <c r="B3" s="225" t="s">
        <v>18</v>
      </c>
      <c r="C3" s="225" t="s">
        <v>33</v>
      </c>
      <c r="D3" s="225" t="s">
        <v>36</v>
      </c>
      <c r="E3" s="234" t="s">
        <v>157</v>
      </c>
      <c r="F3" s="225" t="s">
        <v>23</v>
      </c>
      <c r="G3" s="225" t="s">
        <v>170</v>
      </c>
      <c r="H3" s="225"/>
      <c r="I3" s="225"/>
      <c r="J3" s="225"/>
    </row>
    <row r="4" ht="56.25" customHeight="1">
      <c r="A4" s="224"/>
      <c r="B4" s="225"/>
      <c r="C4" s="225"/>
      <c r="D4" s="225"/>
      <c r="E4" s="234"/>
      <c r="F4" s="225"/>
      <c r="G4" s="16" t="s">
        <v>171</v>
      </c>
      <c r="H4" s="16" t="s">
        <v>172</v>
      </c>
      <c r="I4" s="16" t="s">
        <v>173</v>
      </c>
      <c r="J4" s="16" t="s">
        <v>70</v>
      </c>
    </row>
    <row r="5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="6" customFormat="1" ht="42.75" customHeight="1">
      <c r="A6" s="11" t="s">
        <v>85</v>
      </c>
      <c r="B6" s="92">
        <v>4000</v>
      </c>
      <c r="C6" s="182">
        <f>SUM(C7:C12)</f>
        <v>0</v>
      </c>
      <c r="D6" s="182">
        <f>SUM(D7:D12)</f>
        <v>0</v>
      </c>
      <c r="E6" s="182">
        <f>SUM(E7:E12)</f>
        <v>0</v>
      </c>
      <c r="F6" s="180">
        <f>SUM(G6:J6)</f>
        <v>0</v>
      </c>
      <c r="G6" s="182">
        <f>SUM(G7:G12)</f>
        <v>0</v>
      </c>
      <c r="H6" s="182">
        <f>SUM(H7:H12)</f>
        <v>0</v>
      </c>
      <c r="I6" s="182">
        <f>SUM(I7:I12)</f>
        <v>0</v>
      </c>
      <c r="J6" s="182">
        <f>SUM(J7:J12)</f>
        <v>0</v>
      </c>
    </row>
    <row r="7" ht="20.1" customHeight="1">
      <c r="A7" s="9" t="s">
        <v>1</v>
      </c>
      <c r="B7" s="93" t="s">
        <v>196</v>
      </c>
      <c r="C7" s="173">
        <v>0</v>
      </c>
      <c r="D7" s="173">
        <v>0</v>
      </c>
      <c r="E7" s="173">
        <v>0</v>
      </c>
      <c r="F7" s="180">
        <f>SUM(G7:J7)</f>
        <v>0</v>
      </c>
      <c r="G7" s="173">
        <v>0</v>
      </c>
      <c r="H7" s="173">
        <v>0</v>
      </c>
      <c r="I7" s="173">
        <v>0</v>
      </c>
      <c r="J7" s="173">
        <v>0</v>
      </c>
    </row>
    <row r="8" ht="20.1" customHeight="1">
      <c r="A8" s="9" t="s">
        <v>2</v>
      </c>
      <c r="B8" s="92">
        <v>4020</v>
      </c>
      <c r="C8" s="173">
        <v>38</v>
      </c>
      <c r="D8" s="173">
        <v>44</v>
      </c>
      <c r="E8" s="173">
        <v>44</v>
      </c>
      <c r="F8" s="180">
        <f>SUM(G8:J8)</f>
        <v>0</v>
      </c>
      <c r="G8" s="173">
        <v>11</v>
      </c>
      <c r="H8" s="173">
        <v>11</v>
      </c>
      <c r="I8" s="173">
        <v>11</v>
      </c>
      <c r="J8" s="173">
        <v>11</v>
      </c>
      <c r="Q8" s="23"/>
    </row>
    <row r="9" ht="20.1" customHeight="1">
      <c r="A9" s="9" t="s">
        <v>32</v>
      </c>
      <c r="B9" s="93">
        <v>4030</v>
      </c>
      <c r="C9" s="173">
        <v>0</v>
      </c>
      <c r="D9" s="173">
        <v>0</v>
      </c>
      <c r="E9" s="173">
        <v>0</v>
      </c>
      <c r="F9" s="180">
        <f>SUM(G9:J9)</f>
        <v>0</v>
      </c>
      <c r="G9" s="173">
        <v>0</v>
      </c>
      <c r="H9" s="173">
        <v>0</v>
      </c>
      <c r="I9" s="173">
        <v>0</v>
      </c>
      <c r="J9" s="173">
        <v>0</v>
      </c>
      <c r="P9" s="23"/>
    </row>
    <row r="10" ht="20.1" customHeight="1">
      <c r="A10" s="9" t="s">
        <v>3</v>
      </c>
      <c r="B10" s="92">
        <v>4040</v>
      </c>
      <c r="C10" s="173">
        <v>0</v>
      </c>
      <c r="D10" s="173">
        <v>3</v>
      </c>
      <c r="E10" s="173">
        <v>3</v>
      </c>
      <c r="F10" s="180">
        <f>SUM(G10:J10)</f>
        <v>0</v>
      </c>
      <c r="G10" s="173">
        <v>3</v>
      </c>
      <c r="H10" s="173">
        <v>0</v>
      </c>
      <c r="I10" s="173">
        <v>0</v>
      </c>
      <c r="J10" s="173">
        <v>0</v>
      </c>
    </row>
    <row r="11" ht="37.5">
      <c r="A11" s="9" t="s">
        <v>66</v>
      </c>
      <c r="B11" s="93">
        <v>4050</v>
      </c>
      <c r="C11" s="173">
        <v>0</v>
      </c>
      <c r="D11" s="173">
        <v>0</v>
      </c>
      <c r="E11" s="173">
        <v>0</v>
      </c>
      <c r="F11" s="180">
        <f>SUM(G11:J11)</f>
        <v>0</v>
      </c>
      <c r="G11" s="173">
        <v>0</v>
      </c>
      <c r="H11" s="173">
        <v>0</v>
      </c>
      <c r="I11" s="173">
        <v>0</v>
      </c>
      <c r="J11" s="173">
        <v>0</v>
      </c>
    </row>
    <row r="12">
      <c r="A12" s="9" t="s">
        <v>333</v>
      </c>
      <c r="B12" s="134">
        <v>4060</v>
      </c>
      <c r="C12" s="173">
        <v>0</v>
      </c>
      <c r="D12" s="173">
        <v>0</v>
      </c>
      <c r="E12" s="173">
        <v>0</v>
      </c>
      <c r="F12" s="180">
        <f>SUM(G12:J12)</f>
        <v>0</v>
      </c>
      <c r="G12" s="173">
        <v>0</v>
      </c>
      <c r="H12" s="173">
        <v>0</v>
      </c>
      <c r="I12" s="173">
        <v>0</v>
      </c>
      <c r="J12" s="173">
        <v>0</v>
      </c>
    </row>
    <row r="13" ht="20.1" customHeight="1">
      <c r="B13" s="3"/>
      <c r="C13" s="3"/>
      <c r="D13" s="3"/>
      <c r="E13" s="3"/>
      <c r="F13" s="80"/>
      <c r="G13" s="80"/>
      <c r="H13" s="80"/>
      <c r="I13" s="80"/>
      <c r="J13" s="80"/>
    </row>
    <row r="14" ht="20.1" customHeight="1">
      <c r="B14" s="3"/>
      <c r="C14" s="3"/>
      <c r="D14" s="3"/>
      <c r="E14" s="3"/>
      <c r="F14" s="80"/>
      <c r="G14" s="80"/>
      <c r="H14" s="80"/>
      <c r="I14" s="80"/>
      <c r="J14" s="80"/>
    </row>
    <row r="15" s="2" customFormat="1" ht="20.1" customHeight="1">
      <c r="A15" s="5"/>
      <c r="C15" s="3"/>
      <c r="D15" s="3"/>
      <c r="E15" s="3"/>
      <c r="F15" s="3"/>
      <c r="G15" s="3"/>
      <c r="H15" s="3"/>
      <c r="I15" s="3"/>
      <c r="J15" s="3"/>
      <c r="K15" s="3"/>
    </row>
    <row r="16" ht="20.1" customHeight="1">
      <c r="A16" s="62" t="s">
        <v>212</v>
      </c>
      <c r="B16" s="1"/>
      <c r="C16" s="217" t="s">
        <v>110</v>
      </c>
      <c r="D16" s="218"/>
      <c r="E16" s="218"/>
      <c r="F16" s="218"/>
      <c r="G16" s="15"/>
      <c r="H16" s="219" t="s">
        <v>496</v>
      </c>
      <c r="I16" s="219"/>
      <c r="J16" s="219"/>
    </row>
    <row r="17" s="2" customFormat="1" ht="20.1" customHeight="1">
      <c r="A17" s="27" t="s">
        <v>80</v>
      </c>
      <c r="B17" s="3"/>
      <c r="C17" s="215" t="s">
        <v>81</v>
      </c>
      <c r="D17" s="215"/>
      <c r="E17" s="215"/>
      <c r="F17" s="215"/>
      <c r="G17" s="29"/>
      <c r="H17" s="216" t="s">
        <v>105</v>
      </c>
      <c r="I17" s="216"/>
      <c r="J17" s="216"/>
    </row>
    <row r="18">
      <c r="A18" s="55"/>
    </row>
    <row r="19">
      <c r="A19" s="55"/>
    </row>
    <row r="20">
      <c r="A20" s="55"/>
    </row>
    <row r="21">
      <c r="A21" s="55"/>
    </row>
    <row r="22">
      <c r="A22" s="55"/>
    </row>
    <row r="23">
      <c r="A23" s="55"/>
    </row>
    <row r="24">
      <c r="A24" s="55"/>
    </row>
    <row r="25">
      <c r="A25" s="55"/>
    </row>
    <row r="26">
      <c r="A26" s="55"/>
    </row>
    <row r="27">
      <c r="A27" s="55"/>
    </row>
    <row r="28">
      <c r="A28" s="55"/>
    </row>
    <row r="29">
      <c r="A29" s="55"/>
    </row>
    <row r="30">
      <c r="A30" s="55"/>
    </row>
    <row r="31">
      <c r="A31" s="55"/>
    </row>
    <row r="32">
      <c r="A32" s="55"/>
    </row>
    <row r="33">
      <c r="A33" s="55"/>
    </row>
    <row r="34">
      <c r="A34" s="55"/>
    </row>
    <row r="35">
      <c r="A35" s="55"/>
    </row>
    <row r="36">
      <c r="A36" s="55"/>
    </row>
    <row r="37">
      <c r="A37" s="55"/>
    </row>
    <row r="38">
      <c r="A38" s="55"/>
    </row>
    <row r="39">
      <c r="A39" s="55"/>
    </row>
    <row r="40">
      <c r="A40" s="55"/>
    </row>
    <row r="41">
      <c r="A41" s="55"/>
    </row>
    <row r="42">
      <c r="A42" s="55"/>
    </row>
    <row r="43">
      <c r="A43" s="55"/>
    </row>
    <row r="44">
      <c r="A44" s="55"/>
    </row>
    <row r="45">
      <c r="A45" s="55"/>
    </row>
    <row r="46">
      <c r="A46" s="55"/>
    </row>
    <row r="47">
      <c r="A47" s="55"/>
    </row>
    <row r="48">
      <c r="A48" s="55"/>
    </row>
    <row r="49">
      <c r="A49" s="55"/>
    </row>
    <row r="50">
      <c r="A50" s="55"/>
    </row>
    <row r="51">
      <c r="A51" s="55"/>
    </row>
    <row r="52">
      <c r="A52" s="55"/>
    </row>
    <row r="53">
      <c r="A53" s="55"/>
    </row>
    <row r="54">
      <c r="A54" s="55"/>
    </row>
    <row r="55">
      <c r="A55" s="55"/>
    </row>
    <row r="56">
      <c r="A56" s="55"/>
    </row>
    <row r="57">
      <c r="A57" s="55"/>
    </row>
    <row r="58">
      <c r="A58" s="55"/>
    </row>
    <row r="59">
      <c r="A59" s="55"/>
    </row>
    <row r="60">
      <c r="A60" s="55"/>
    </row>
    <row r="61">
      <c r="A61" s="55"/>
    </row>
    <row r="62">
      <c r="A62" s="55"/>
    </row>
    <row r="63">
      <c r="A63" s="55"/>
    </row>
    <row r="64">
      <c r="A64" s="55"/>
    </row>
    <row r="65">
      <c r="A65" s="55"/>
    </row>
    <row r="66">
      <c r="A66" s="55"/>
    </row>
    <row r="67">
      <c r="A67" s="55"/>
    </row>
    <row r="68">
      <c r="A68" s="55"/>
    </row>
    <row r="69">
      <c r="A69" s="55"/>
    </row>
    <row r="70">
      <c r="A70" s="55"/>
    </row>
    <row r="71">
      <c r="A71" s="55"/>
    </row>
    <row r="72">
      <c r="A72" s="55"/>
    </row>
    <row r="73">
      <c r="A73" s="55"/>
    </row>
    <row r="74">
      <c r="A74" s="55"/>
    </row>
    <row r="75">
      <c r="A75" s="55"/>
    </row>
    <row r="76">
      <c r="A76" s="55"/>
    </row>
    <row r="77">
      <c r="A77" s="55"/>
    </row>
    <row r="78">
      <c r="A78" s="55"/>
    </row>
    <row r="79">
      <c r="A79" s="55"/>
    </row>
    <row r="80">
      <c r="A80" s="55"/>
    </row>
    <row r="81">
      <c r="A81" s="55"/>
    </row>
    <row r="82">
      <c r="A82" s="55"/>
    </row>
    <row r="83">
      <c r="A83" s="55"/>
    </row>
    <row r="84">
      <c r="A84" s="55"/>
    </row>
    <row r="85">
      <c r="A85" s="55"/>
    </row>
    <row r="86">
      <c r="A86" s="55"/>
    </row>
    <row r="87">
      <c r="A87" s="55"/>
    </row>
    <row r="88">
      <c r="A88" s="55"/>
    </row>
    <row r="89">
      <c r="A89" s="55"/>
    </row>
    <row r="90">
      <c r="A90" s="55"/>
    </row>
    <row r="91">
      <c r="A91" s="55"/>
    </row>
    <row r="92">
      <c r="A92" s="55"/>
    </row>
    <row r="93">
      <c r="A93" s="55"/>
    </row>
    <row r="94">
      <c r="A94" s="55"/>
    </row>
    <row r="95">
      <c r="A95" s="55"/>
    </row>
    <row r="96">
      <c r="A96" s="55"/>
    </row>
    <row r="97">
      <c r="A97" s="55"/>
    </row>
    <row r="98">
      <c r="A98" s="55"/>
    </row>
    <row r="99">
      <c r="A99" s="55"/>
    </row>
    <row r="100">
      <c r="A100" s="55"/>
    </row>
    <row r="101">
      <c r="A101" s="55"/>
    </row>
    <row r="102">
      <c r="A102" s="55"/>
    </row>
    <row r="103">
      <c r="A103" s="55"/>
    </row>
    <row r="104">
      <c r="A104" s="55"/>
    </row>
    <row r="105">
      <c r="A105" s="55"/>
    </row>
    <row r="106">
      <c r="A106" s="55"/>
    </row>
    <row r="107">
      <c r="A107" s="55"/>
    </row>
    <row r="108">
      <c r="A108" s="55"/>
    </row>
    <row r="109">
      <c r="A109" s="55"/>
    </row>
    <row r="110">
      <c r="A110" s="55"/>
    </row>
    <row r="111">
      <c r="A111" s="55"/>
    </row>
    <row r="112">
      <c r="A112" s="55"/>
    </row>
    <row r="113">
      <c r="A113" s="55"/>
    </row>
    <row r="114">
      <c r="A114" s="55"/>
    </row>
    <row r="115">
      <c r="A115" s="55"/>
    </row>
    <row r="116">
      <c r="A116" s="55"/>
    </row>
    <row r="117">
      <c r="A117" s="55"/>
    </row>
    <row r="118">
      <c r="A118" s="55"/>
    </row>
    <row r="119">
      <c r="A119" s="55"/>
    </row>
    <row r="120">
      <c r="A120" s="55"/>
    </row>
    <row r="121">
      <c r="A121" s="55"/>
    </row>
    <row r="122">
      <c r="A122" s="55"/>
    </row>
    <row r="123">
      <c r="A123" s="55"/>
    </row>
    <row r="124">
      <c r="A124" s="55"/>
    </row>
    <row r="125">
      <c r="A125" s="55"/>
    </row>
    <row r="126">
      <c r="A126" s="55"/>
    </row>
    <row r="127">
      <c r="A127" s="55"/>
    </row>
    <row r="128">
      <c r="A128" s="55"/>
    </row>
    <row r="129">
      <c r="A129" s="55"/>
    </row>
    <row r="130">
      <c r="A130" s="55"/>
    </row>
    <row r="131">
      <c r="A131" s="55"/>
    </row>
    <row r="132">
      <c r="A132" s="55"/>
    </row>
    <row r="133">
      <c r="A133" s="55"/>
    </row>
    <row r="134">
      <c r="A134" s="55"/>
    </row>
    <row r="135">
      <c r="A135" s="55"/>
    </row>
    <row r="136">
      <c r="A136" s="55"/>
    </row>
    <row r="137">
      <c r="A137" s="55"/>
    </row>
    <row r="138">
      <c r="A138" s="55"/>
    </row>
    <row r="139">
      <c r="A139" s="55"/>
    </row>
    <row r="140">
      <c r="A140" s="55"/>
    </row>
    <row r="141">
      <c r="A141" s="55"/>
    </row>
    <row r="142">
      <c r="A142" s="55"/>
    </row>
    <row r="143">
      <c r="A143" s="55"/>
    </row>
    <row r="144">
      <c r="A144" s="55"/>
    </row>
    <row r="145">
      <c r="A145" s="55"/>
    </row>
    <row r="146">
      <c r="A146" s="55"/>
    </row>
    <row r="147">
      <c r="A147" s="55"/>
    </row>
    <row r="148">
      <c r="A148" s="55"/>
    </row>
    <row r="149">
      <c r="A149" s="55"/>
    </row>
    <row r="150">
      <c r="A150" s="55"/>
    </row>
    <row r="151">
      <c r="A151" s="55"/>
    </row>
    <row r="152">
      <c r="A152" s="55"/>
    </row>
    <row r="153">
      <c r="A153" s="55"/>
    </row>
    <row r="154">
      <c r="A154" s="55"/>
    </row>
    <row r="155">
      <c r="A155" s="55"/>
    </row>
    <row r="156">
      <c r="A156" s="55"/>
    </row>
    <row r="157">
      <c r="A157" s="55"/>
    </row>
    <row r="158">
      <c r="A158" s="55"/>
    </row>
    <row r="159">
      <c r="A159" s="55"/>
    </row>
    <row r="160">
      <c r="A160" s="55"/>
    </row>
    <row r="161">
      <c r="A161" s="55"/>
    </row>
    <row r="162">
      <c r="A162" s="55"/>
    </row>
    <row r="163">
      <c r="A163" s="55"/>
    </row>
    <row r="164">
      <c r="A164" s="55"/>
    </row>
    <row r="165">
      <c r="A165" s="55"/>
    </row>
    <row r="166">
      <c r="A166" s="55"/>
    </row>
    <row r="167">
      <c r="A167" s="55"/>
    </row>
    <row r="168">
      <c r="A168" s="55"/>
    </row>
    <row r="169">
      <c r="A169" s="55"/>
    </row>
    <row r="170">
      <c r="A170" s="55"/>
    </row>
    <row r="171">
      <c r="A171" s="55"/>
    </row>
    <row r="172">
      <c r="A172" s="55"/>
    </row>
    <row r="173">
      <c r="A173" s="55"/>
    </row>
    <row r="174">
      <c r="A174" s="55"/>
    </row>
    <row r="175">
      <c r="A175" s="55"/>
    </row>
    <row r="176">
      <c r="A176" s="55"/>
    </row>
    <row r="177">
      <c r="A177" s="55"/>
    </row>
    <row r="178">
      <c r="A178" s="55"/>
    </row>
    <row r="179">
      <c r="A179" s="55"/>
    </row>
    <row r="180">
      <c r="A180" s="55"/>
    </row>
    <row r="181">
      <c r="A181" s="55"/>
    </row>
    <row r="182">
      <c r="A182" s="55"/>
    </row>
    <row r="183">
      <c r="A183" s="55"/>
    </row>
  </sheetData>
  <mergeCells>
    <mergeCell ref="F3:F4"/>
    <mergeCell ref="G3:J3"/>
    <mergeCell ref="E3:E4"/>
    <mergeCell ref="C16:F16"/>
    <mergeCell ref="H16:J16"/>
    <mergeCell ref="C17:F17"/>
    <mergeCell ref="H17:J17"/>
    <mergeCell ref="A3:A4"/>
    <mergeCell ref="A1:J1"/>
    <mergeCell ref="B3:B4"/>
    <mergeCell ref="C3:C4"/>
    <mergeCell ref="D3:D4"/>
    <mergeCell ref="A2:J2"/>
  </mergeCells>
  <pageMargins left="1.18110236220472" right="0.393700787401575" top="0.78740157480315" bottom="0.78740157480315" header="0.393700787401575" footer="0.31496062992126"/>
  <pageSetup paperSize="9" scale="53" firstPageNumber="9" orientation="landscape" useFirstPageNumber="1" r:id="rId1"/>
  <headerFooter alignWithMargins="0">
    <oddHeader>&amp;C&amp;"Times New Roman,обычный"&amp;14 10&amp;R&amp;"Times New Roman,обычный"&amp;14
Продовження додатка 1 
Таблиця 4</oddHeader>
  </headerFooter>
  <ignoredErrors>
    <ignoredError sqref="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J26"/>
  <sheetViews>
    <sheetView view="pageBreakPreview" zoomScale="50" zoomScaleNormal="75" zoomScaleSheetLayoutView="50" workbookViewId="0">
      <selection activeCell="D7" sqref="D7:G21"/>
    </sheetView>
  </sheetViews>
  <sheetFormatPr defaultRowHeight="12.75"/>
  <cols>
    <col min="1" max="1" width="94.28515625" style="34" customWidth="1"/>
    <col min="2" max="2" width="19.42578125" style="34" customWidth="1"/>
    <col min="3" max="3" width="25" style="34" customWidth="1"/>
    <col min="4" max="4" width="20.7109375" style="34" customWidth="1"/>
    <col min="5" max="5" width="22.140625" style="34" customWidth="1"/>
    <col min="6" max="6" width="21" style="34" customWidth="1"/>
    <col min="7" max="7" width="24.42578125" style="34" customWidth="1"/>
    <col min="8" max="8" width="91.85546875" style="34" customWidth="1"/>
    <col min="9" max="9" width="9.5703125" style="34" customWidth="1"/>
    <col min="10" max="16384" width="9.140625" style="34"/>
  </cols>
  <sheetData>
    <row r="1" ht="25.5" customHeight="1">
      <c r="A1" s="246" t="s">
        <v>192</v>
      </c>
      <c r="B1" s="246"/>
      <c r="C1" s="246"/>
      <c r="D1" s="246"/>
      <c r="E1" s="246"/>
      <c r="F1" s="246"/>
      <c r="G1" s="246"/>
      <c r="H1" s="246"/>
    </row>
    <row r="2" ht="16.5" customHeight="1">
</row>
    <row r="3" ht="45" customHeight="1">
      <c r="A3" s="247" t="s">
        <v>225</v>
      </c>
      <c r="B3" s="247" t="s">
        <v>0</v>
      </c>
      <c r="C3" s="247" t="s">
        <v>103</v>
      </c>
      <c r="D3" s="196" t="s">
        <v>33</v>
      </c>
      <c r="E3" s="196" t="s">
        <v>36</v>
      </c>
      <c r="F3" s="211" t="s">
        <v>157</v>
      </c>
      <c r="G3" s="196" t="s">
        <v>139</v>
      </c>
      <c r="H3" s="247" t="s">
        <v>104</v>
      </c>
    </row>
    <row r="4" ht="52.5" customHeight="1">
      <c r="A4" s="248"/>
      <c r="B4" s="248"/>
      <c r="C4" s="248"/>
      <c r="D4" s="197"/>
      <c r="E4" s="197"/>
      <c r="F4" s="212"/>
      <c r="G4" s="197"/>
      <c r="H4" s="248"/>
    </row>
    <row r="5" s="68" customFormat="1" ht="18" customHeight="1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</row>
    <row r="6" s="68" customFormat="1" ht="20.1" customHeight="1">
      <c r="A6" s="67" t="s">
        <v>167</v>
      </c>
      <c r="B6" s="67"/>
      <c r="C6" s="45"/>
      <c r="D6" s="45"/>
      <c r="E6" s="45"/>
      <c r="F6" s="45"/>
      <c r="G6" s="45"/>
      <c r="H6" s="45"/>
    </row>
    <row r="7" ht="56.25">
      <c r="A7" s="9" t="s">
        <v>401</v>
      </c>
      <c r="B7" s="8">
        <v>5000</v>
      </c>
      <c r="C7" s="95" t="s">
        <v>258</v>
      </c>
      <c r="D7" s="136" t="e">
        <f>('I. Фін результат'!C25/'I. Фін результат'!C7)*100</f>
        <v>#DIV/0!</v>
      </c>
      <c r="E7" s="136" t="e">
        <f>('I. Фін результат'!D25/'I. Фін результат'!D7)*100</f>
        <v>#DIV/0!</v>
      </c>
      <c r="F7" s="136" t="e">
        <f>('I. Фін результат'!E25/'I. Фін результат'!E7)*100</f>
        <v>#DIV/0!</v>
      </c>
      <c r="G7" s="136" t="e">
        <f>('I. Фін результат'!F25/'I. Фін результат'!F7)*100</f>
        <v>#DIV/0!</v>
      </c>
      <c r="H7" s="107"/>
    </row>
    <row r="8" ht="56.25">
      <c r="A8" s="9" t="s">
        <v>402</v>
      </c>
      <c r="B8" s="8">
        <v>5010</v>
      </c>
      <c r="C8" s="95" t="s">
        <v>258</v>
      </c>
      <c r="D8" s="136" t="e">
        <f>('I. Фін результат'!C121/'I. Фін результат'!C7)*100</f>
        <v>#VALUE!</v>
      </c>
      <c r="E8" s="136" t="e">
        <f>('I. Фін результат'!D121/'I. Фін результат'!D7)*100</f>
        <v>#VALUE!</v>
      </c>
      <c r="F8" s="136" t="e">
        <f>('I. Фін результат'!E121/'I. Фін результат'!E7)*100</f>
        <v>#VALUE!</v>
      </c>
      <c r="G8" s="136" t="e">
        <f>('I. Фін результат'!F121/'I. Фін результат'!F7)*100</f>
        <v>#DIV/0!</v>
      </c>
      <c r="H8" s="107"/>
    </row>
    <row r="9" ht="42.75" customHeight="1">
      <c r="A9" s="109" t="s">
        <v>404</v>
      </c>
      <c r="B9" s="8">
        <v>5020</v>
      </c>
      <c r="C9" s="95" t="s">
        <v>258</v>
      </c>
      <c r="D9" s="136" t="e">
        <f>('I. Фін результат'!C108/'Осн. фін. пок.'!C112)*100</f>
        <v>#DIV/0!</v>
      </c>
      <c r="E9" s="136" t="e">
        <f>('I. Фін результат'!D108/'Осн. фін. пок.'!D112)*100</f>
        <v>#DIV/0!</v>
      </c>
      <c r="F9" s="136" t="e">
        <f>('I. Фін результат'!E108/'Осн. фін. пок.'!E112)*100</f>
        <v>#DIV/0!</v>
      </c>
      <c r="G9" s="136" t="e">
        <f>('I. Фін результат'!F108/'Осн. фін. пок.'!F112)*100</f>
        <v>#DIV/0!</v>
      </c>
      <c r="H9" s="107" t="s">
        <v>259</v>
      </c>
    </row>
    <row r="10" ht="42.75" customHeight="1">
      <c r="A10" s="109" t="s">
        <v>405</v>
      </c>
      <c r="B10" s="8">
        <v>5030</v>
      </c>
      <c r="C10" s="95" t="s">
        <v>258</v>
      </c>
      <c r="D10" s="136" t="e">
        <f>('I. Фін результат'!C108/'Осн. фін. пок.'!C118)*100</f>
        <v>#DIV/0!</v>
      </c>
      <c r="E10" s="136" t="e">
        <f>('I. Фін результат'!D108/'Осн. фін. пок.'!D118)*100</f>
        <v>#DIV/0!</v>
      </c>
      <c r="F10" s="136" t="e">
        <f>('I. Фін результат'!E108/'Осн. фін. пок.'!E118)*100</f>
        <v>#DIV/0!</v>
      </c>
      <c r="G10" s="136" t="e">
        <f>('I. Фін результат'!F108/'Осн. фін. пок.'!F118)*100</f>
        <v>#DIV/0!</v>
      </c>
      <c r="H10" s="107"/>
    </row>
    <row r="11" ht="56.25">
      <c r="A11" s="109" t="s">
        <v>403</v>
      </c>
      <c r="B11" s="8">
        <v>5040</v>
      </c>
      <c r="C11" s="95" t="s">
        <v>258</v>
      </c>
      <c r="D11" s="136" t="e">
        <f>('I. Фін результат'!C108/'I. Фін результат'!C7)*100</f>
        <v>#DIV/0!</v>
      </c>
      <c r="E11" s="136" t="e">
        <f>('I. Фін результат'!D108/'I. Фін результат'!D7)*100</f>
        <v>#DIV/0!</v>
      </c>
      <c r="F11" s="136" t="e">
        <f>('I. Фін результат'!E108/'I. Фін результат'!E7)*100</f>
        <v>#DIV/0!</v>
      </c>
      <c r="G11" s="136" t="e">
        <f>('I. Фін результат'!F108/'I. Фін результат'!F7)*100</f>
        <v>#DIV/0!</v>
      </c>
      <c r="H11" s="107" t="s">
        <v>260</v>
      </c>
    </row>
    <row r="12" ht="20.1" customHeight="1">
      <c r="A12" s="67" t="s">
        <v>169</v>
      </c>
      <c r="B12" s="8"/>
      <c r="C12" s="96"/>
      <c r="D12" s="108"/>
      <c r="E12" s="108"/>
      <c r="F12" s="108"/>
      <c r="G12" s="108"/>
      <c r="H12" s="107"/>
    </row>
    <row r="13" ht="56.25">
      <c r="A13" s="94" t="s">
        <v>370</v>
      </c>
      <c r="B13" s="8">
        <v>5100</v>
      </c>
      <c r="C13" s="95"/>
      <c r="D13" s="136" t="e">
        <f>('Осн. фін. пок.'!C113+'Осн. фін. пок.'!C114)/'I. Фін результат'!C121</f>
        <v>#VALUE!</v>
      </c>
      <c r="E13" s="136" t="e">
        <f>('Осн. фін. пок.'!D113+'Осн. фін. пок.'!D114)/'I. Фін результат'!D121</f>
        <v>#VALUE!</v>
      </c>
      <c r="F13" s="136" t="e">
        <f>('Осн. фін. пок.'!E113+'Осн. фін. пок.'!E114)/'I. Фін результат'!E121</f>
        <v>#VALUE!</v>
      </c>
      <c r="G13" s="136" t="e">
        <f>('Осн. фін. пок.'!F113+'Осн. фін. пок.'!F114)/'I. Фін результат'!F121</f>
        <v>#DIV/0!</v>
      </c>
      <c r="H13" s="107"/>
    </row>
    <row r="14" s="68" customFormat="1" ht="56.25">
      <c r="A14" s="94" t="s">
        <v>393</v>
      </c>
      <c r="B14" s="8">
        <v>5110</v>
      </c>
      <c r="C14" s="95" t="s">
        <v>164</v>
      </c>
      <c r="D14" s="136" t="e">
        <f>('Осн. фін. пок.'!C118/('Осн. фін. пок.'!C113+'Осн. фін. пок.'!C114))</f>
        <v>#DIV/0!</v>
      </c>
      <c r="E14" s="136" t="e">
        <f>('Осн. фін. пок.'!D118/('Осн. фін. пок.'!D113+'Осн. фін. пок.'!D114))</f>
        <v>#DIV/0!</v>
      </c>
      <c r="F14" s="136" t="e">
        <f>('Осн. фін. пок.'!E118/('Осн. фін. пок.'!E113+'Осн. фін. пок.'!E114))</f>
        <v>#DIV/0!</v>
      </c>
      <c r="G14" s="136" t="e">
        <f>('Осн. фін. пок.'!F118/('Осн. фін. пок.'!F113+'Осн. фін. пок.'!F114))</f>
        <v>#DIV/0!</v>
      </c>
      <c r="H14" s="107" t="s">
        <v>261</v>
      </c>
    </row>
    <row r="15" s="68" customFormat="1" ht="56.25">
      <c r="A15" s="94" t="s">
        <v>394</v>
      </c>
      <c r="B15" s="8">
        <v>5120</v>
      </c>
      <c r="C15" s="95" t="s">
        <v>164</v>
      </c>
      <c r="D15" s="136" t="e">
        <f>('Осн. фін. пок.'!C110/'Осн. фін. пок.'!C114)</f>
        <v>#DIV/0!</v>
      </c>
      <c r="E15" s="136" t="e">
        <f>('Осн. фін. пок.'!D110/'Осн. фін. пок.'!D114)</f>
        <v>#DIV/0!</v>
      </c>
      <c r="F15" s="136" t="e">
        <f>('Осн. фін. пок.'!E110/'Осн. фін. пок.'!E114)</f>
        <v>#DIV/0!</v>
      </c>
      <c r="G15" s="136" t="e">
        <f>('Осн. фін. пок.'!F110/'Осн. фін. пок.'!F114)</f>
        <v>#DIV/0!</v>
      </c>
      <c r="H15" s="107" t="s">
        <v>263</v>
      </c>
    </row>
    <row r="16" ht="20.1" customHeight="1">
      <c r="A16" s="67" t="s">
        <v>168</v>
      </c>
      <c r="B16" s="8"/>
      <c r="C16" s="95"/>
      <c r="D16" s="108"/>
      <c r="E16" s="108"/>
      <c r="F16" s="108"/>
      <c r="G16" s="108"/>
      <c r="H16" s="107"/>
    </row>
    <row r="17" ht="42.75" customHeight="1">
      <c r="A17" s="94" t="s">
        <v>395</v>
      </c>
      <c r="B17" s="8">
        <v>5200</v>
      </c>
      <c r="C17" s="95"/>
      <c r="D17" s="136" t="e">
        <f>('IV. Кап. інвестиції'!C6/'I. Фін результат'!C128)</f>
        <v>#DIV/0!</v>
      </c>
      <c r="E17" s="136" t="e">
        <f>('IV. Кап. інвестиції'!D6/'I. Фін результат'!D128)</f>
        <v>#DIV/0!</v>
      </c>
      <c r="F17" s="136" t="e">
        <f>('IV. Кап. інвестиції'!E6/'I. Фін результат'!E128)</f>
        <v>#DIV/0!</v>
      </c>
      <c r="G17" s="136" t="e">
        <f>('IV. Кап. інвестиції'!F6/'I. Фін результат'!F128)</f>
        <v>#DIV/0!</v>
      </c>
      <c r="H17" s="107"/>
    </row>
    <row r="18" ht="75">
      <c r="A18" s="94" t="s">
        <v>396</v>
      </c>
      <c r="B18" s="8">
        <v>5210</v>
      </c>
      <c r="C18" s="95"/>
      <c r="D18" s="136" t="e">
        <f>('IV. Кап. інвестиції'!C6/'I. Фін результат'!C7)</f>
        <v>#DIV/0!</v>
      </c>
      <c r="E18" s="136" t="e">
        <f>('IV. Кап. інвестиції'!D6/'I. Фін результат'!D7)</f>
        <v>#DIV/0!</v>
      </c>
      <c r="F18" s="136" t="e">
        <f>('IV. Кап. інвестиції'!E6/'I. Фін результат'!E7)</f>
        <v>#DIV/0!</v>
      </c>
      <c r="G18" s="136" t="e">
        <f>('IV. Кап. інвестиції'!F6/'I. Фін результат'!F7)</f>
        <v>#DIV/0!</v>
      </c>
      <c r="H18" s="107"/>
    </row>
    <row r="19" ht="42.75" customHeight="1">
      <c r="A19" s="94" t="s">
        <v>397</v>
      </c>
      <c r="B19" s="8">
        <v>5220</v>
      </c>
      <c r="C19" s="95" t="s">
        <v>334</v>
      </c>
      <c r="D19" s="136" t="e">
        <f>('Осн. фін. пок.'!C109/'Осн. фін. пок.'!C108)</f>
        <v>#DIV/0!</v>
      </c>
      <c r="E19" s="136" t="e">
        <f>('Осн. фін. пок.'!D109/'Осн. фін. пок.'!D108)</f>
        <v>#DIV/0!</v>
      </c>
      <c r="F19" s="136" t="e">
        <f>('Осн. фін. пок.'!E109/'Осн. фін. пок.'!E108)</f>
        <v>#DIV/0!</v>
      </c>
      <c r="G19" s="136" t="e">
        <f>('Осн. фін. пок.'!F109/'Осн. фін. пок.'!F108)</f>
        <v>#DIV/0!</v>
      </c>
      <c r="H19" s="107" t="s">
        <v>262</v>
      </c>
    </row>
    <row r="20" ht="20.1" customHeight="1">
      <c r="A20" s="67" t="s">
        <v>231</v>
      </c>
      <c r="B20" s="8"/>
      <c r="C20" s="95"/>
      <c r="D20" s="108"/>
      <c r="E20" s="108"/>
      <c r="F20" s="108"/>
      <c r="G20" s="108"/>
      <c r="H20" s="107"/>
    </row>
    <row r="21" ht="75">
      <c r="A21" s="109" t="s">
        <v>472</v>
      </c>
      <c r="B21" s="8">
        <v>5300</v>
      </c>
      <c r="C21" s="95"/>
      <c r="D21" s="108">
        <v>0</v>
      </c>
      <c r="E21" s="108">
        <v>0</v>
      </c>
      <c r="F21" s="108">
        <v>0</v>
      </c>
      <c r="G21" s="108">
        <v>0</v>
      </c>
      <c r="H21" s="107"/>
    </row>
    <row r="22" ht="20.1" customHeight="1">
</row>
    <row r="23" ht="20.1" customHeight="1">
</row>
    <row r="24" ht="20.1" customHeight="1">
</row>
    <row r="25" s="3" customFormat="1" ht="20.1" customHeight="1">
      <c r="A25" s="62" t="s">
        <v>221</v>
      </c>
      <c r="B25" s="62"/>
      <c r="C25" s="1"/>
      <c r="D25" s="217" t="s">
        <v>110</v>
      </c>
      <c r="E25" s="218"/>
      <c r="F25" s="218"/>
      <c r="G25" s="218"/>
      <c r="H25" s="3" t="s">
        <v>496</v>
      </c>
    </row>
    <row r="26" s="2" customFormat="1" ht="20.1" customHeight="1">
      <c r="A26" s="79" t="s">
        <v>222</v>
      </c>
      <c r="B26" s="49"/>
      <c r="C26" s="3"/>
      <c r="D26" s="215" t="s">
        <v>81</v>
      </c>
      <c r="E26" s="215"/>
      <c r="F26" s="215"/>
      <c r="G26" s="215"/>
      <c r="H26" s="2" t="s">
        <v>223</v>
      </c>
      <c r="I26" s="65"/>
      <c r="J26" s="65"/>
    </row>
  </sheetData>
  <mergeCells>
    <mergeCell ref="D26:G26"/>
    <mergeCell ref="A3:A4"/>
    <mergeCell ref="B3:B4"/>
    <mergeCell ref="C3:C4"/>
    <mergeCell ref="D3:D4"/>
    <mergeCell ref="E3:E4"/>
    <mergeCell ref="F3:F4"/>
    <mergeCell ref="G3:G4"/>
    <mergeCell ref="A1:H1"/>
    <mergeCell ref="H3:H4"/>
    <mergeCell ref="D25:G25"/>
  </mergeCells>
  <phoneticPr fontId="3" type="noConversion"/>
  <pageMargins left="0.78740157480315" right="0.590551181102362" top="0.78740157480315" bottom="0.78740157480315" header="0.47244094488189" footer="0.31496062992126"/>
  <pageSetup paperSize="9" scale="42" orientation="landscape" r:id="rId1"/>
  <headerFooter alignWithMargins="0">
    <oddHeader>&amp;C&amp;"Times New Roman,обычный"&amp;14
 11&amp;R
&amp;"Times New Roman,обычный"&amp;14Продовження  додатка 1
Таблиця 5</oddHeader>
  </headerFooter>
  <ignoredErrors>
    <ignoredError sqref="G12 E16:F16 D16 D12 G16 E12:F12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134"/>
  <sheetViews>
    <sheetView tabSelected="1" view="pageBreakPreview" topLeftCell="A52" zoomScale="50" zoomScaleNormal="60" zoomScaleSheetLayoutView="50" workbookViewId="0">
      <selection activeCell="F64" sqref="F64:G66"/>
    </sheetView>
  </sheetViews>
  <sheetFormatPr defaultRowHeight="18.75"/>
  <cols>
    <col min="1" max="1" width="49.140625" style="2" customWidth="1"/>
    <col min="2" max="2" width="13.5703125" style="22" customWidth="1"/>
    <col min="3" max="3" width="12.7109375" style="2" customWidth="1"/>
    <col min="4" max="4" width="16.140625" style="2" customWidth="1"/>
    <col min="5" max="5" width="15.42578125" style="2" customWidth="1"/>
    <col min="6" max="6" width="16.5703125" style="2" customWidth="1"/>
    <col min="7" max="7" width="15.28515625" style="2" customWidth="1"/>
    <col min="8" max="8" width="16.5703125" style="2" customWidth="1"/>
    <col min="9" max="9" width="16.140625" style="2" customWidth="1"/>
    <col min="10" max="10" width="16.42578125" style="2" customWidth="1"/>
    <col min="11" max="11" width="16.5703125" style="2" customWidth="1"/>
    <col min="12" max="12" width="16.85546875" style="2" customWidth="1"/>
    <col min="13" max="15" width="16.7109375" style="2" customWidth="1"/>
    <col min="16" max="16384" width="9.140625" style="2"/>
  </cols>
  <sheetData>
    <row r="1">
      <c r="A1" s="276" t="s">
        <v>123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>
      <c r="A2" s="276" t="s">
        <v>590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>
      <c r="A3" s="215" t="s">
        <v>487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ht="20.1" customHeight="1">
      <c r="A4" s="278" t="s">
        <v>138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</row>
    <row r="5" ht="21.95" customHeight="1">
      <c r="A5" s="277" t="s">
        <v>479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ht="10.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ht="16.5" customHeight="1">
      <c r="A7" s="279" t="s">
        <v>264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</row>
    <row r="8" ht="10.5" customHeight="1">
      <c r="A8" s="99" t="s">
        <v>486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ht="10.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="3" customFormat="1" ht="40.5" customHeight="1">
      <c r="A10" s="224" t="s">
        <v>225</v>
      </c>
      <c r="B10" s="224"/>
      <c r="C10" s="224"/>
      <c r="D10" s="225" t="s">
        <v>33</v>
      </c>
      <c r="E10" s="225"/>
      <c r="F10" s="225" t="s">
        <v>349</v>
      </c>
      <c r="G10" s="225"/>
      <c r="H10" s="225" t="s">
        <v>157</v>
      </c>
      <c r="I10" s="225"/>
      <c r="J10" s="225" t="s">
        <v>139</v>
      </c>
      <c r="K10" s="225"/>
      <c r="L10" s="225" t="s">
        <v>371</v>
      </c>
      <c r="M10" s="225"/>
      <c r="N10" s="225" t="s">
        <v>232</v>
      </c>
      <c r="O10" s="225"/>
    </row>
    <row r="11" s="3" customFormat="1" ht="18" customHeight="1">
      <c r="A11" s="224">
        <v>1</v>
      </c>
      <c r="B11" s="224"/>
      <c r="C11" s="224"/>
      <c r="D11" s="225">
        <v>2</v>
      </c>
      <c r="E11" s="225"/>
      <c r="F11" s="225">
        <v>3</v>
      </c>
      <c r="G11" s="225"/>
      <c r="H11" s="225">
        <v>4</v>
      </c>
      <c r="I11" s="225"/>
      <c r="J11" s="225">
        <v>5</v>
      </c>
      <c r="K11" s="225"/>
      <c r="L11" s="225">
        <v>6</v>
      </c>
      <c r="M11" s="225"/>
      <c r="N11" s="225">
        <v>7</v>
      </c>
      <c r="O11" s="225"/>
    </row>
    <row r="12" s="3" customFormat="1" ht="69.75" customHeight="1">
      <c r="A12" s="271" t="s">
        <v>484</v>
      </c>
      <c r="B12" s="272"/>
      <c r="C12" s="273"/>
      <c r="D12" s="269">
        <f>SUM(D13:D17)</f>
        <v>0</v>
      </c>
      <c r="E12" s="270"/>
      <c r="F12" s="269">
        <f>SUM(F13:F17)</f>
        <v>0</v>
      </c>
      <c r="G12" s="270"/>
      <c r="H12" s="269">
        <f>SUM(H13:H17)</f>
        <v>0</v>
      </c>
      <c r="I12" s="270"/>
      <c r="J12" s="269">
        <f>SUM(J13:J17)</f>
        <v>0</v>
      </c>
      <c r="K12" s="270"/>
      <c r="L12" s="274" t="e">
        <f>J12/H12*100</f>
        <v>#DIV/0!</v>
      </c>
      <c r="M12" s="275"/>
      <c r="N12" s="274" t="e">
        <f>J12/D12*100</f>
        <v>#DIV/0!</v>
      </c>
      <c r="O12" s="275"/>
    </row>
    <row r="13" s="3" customFormat="1" ht="19.5" customHeight="1">
      <c r="A13" s="265" t="s">
        <v>430</v>
      </c>
      <c r="B13" s="266"/>
      <c r="C13" s="267"/>
      <c r="D13" s="255">
        <v>0</v>
      </c>
      <c r="E13" s="256"/>
      <c r="F13" s="255">
        <v>0</v>
      </c>
      <c r="G13" s="256"/>
      <c r="H13" s="255">
        <v>0</v>
      </c>
      <c r="I13" s="256"/>
      <c r="J13" s="255">
        <v>0</v>
      </c>
      <c r="K13" s="256"/>
      <c r="L13" s="249" t="e">
        <f>J13/H13*100</f>
        <v>#DIV/0!</v>
      </c>
      <c r="M13" s="250"/>
      <c r="N13" s="249" t="e">
        <f>J13/D13*100</f>
        <v>#DIV/0!</v>
      </c>
      <c r="O13" s="250"/>
    </row>
    <row r="14" s="3" customFormat="1" ht="19.5" customHeight="1">
      <c r="A14" s="268" t="s">
        <v>438</v>
      </c>
      <c r="B14" s="268"/>
      <c r="C14" s="268"/>
      <c r="D14" s="255">
        <v>0</v>
      </c>
      <c r="E14" s="256"/>
      <c r="F14" s="255">
        <v>0</v>
      </c>
      <c r="G14" s="256"/>
      <c r="H14" s="255">
        <v>0</v>
      </c>
      <c r="I14" s="256"/>
      <c r="J14" s="255">
        <v>0</v>
      </c>
      <c r="K14" s="256"/>
      <c r="L14" s="249" t="e">
        <f>J14/H14*100</f>
        <v>#DIV/0!</v>
      </c>
      <c r="M14" s="250"/>
      <c r="N14" s="249" t="e">
        <f>J14/D14*100</f>
        <v>#DIV/0!</v>
      </c>
      <c r="O14" s="250"/>
    </row>
    <row r="15" s="3" customFormat="1" ht="19.5" customHeight="1">
      <c r="A15" s="262" t="s">
        <v>447</v>
      </c>
      <c r="B15" s="263"/>
      <c r="C15" s="264"/>
      <c r="D15" s="240">
        <v>1</v>
      </c>
      <c r="E15" s="242"/>
      <c r="F15" s="240">
        <v>1</v>
      </c>
      <c r="G15" s="242"/>
      <c r="H15" s="240">
        <v>1</v>
      </c>
      <c r="I15" s="242"/>
      <c r="J15" s="240">
        <v>1</v>
      </c>
      <c r="K15" s="242"/>
      <c r="L15" s="249" t="e">
        <f>J15/H15*100</f>
        <v>#DIV/0!</v>
      </c>
      <c r="M15" s="250"/>
      <c r="N15" s="249" t="e">
        <f>J15/D15*100</f>
        <v>#DIV/0!</v>
      </c>
      <c r="O15" s="250"/>
    </row>
    <row r="16" s="3" customFormat="1" ht="20.1" customHeight="1">
      <c r="A16" s="265" t="s">
        <v>233</v>
      </c>
      <c r="B16" s="266"/>
      <c r="C16" s="267"/>
      <c r="D16" s="240">
        <v>10</v>
      </c>
      <c r="E16" s="242"/>
      <c r="F16" s="240">
        <v>14</v>
      </c>
      <c r="G16" s="242"/>
      <c r="H16" s="240">
        <v>14</v>
      </c>
      <c r="I16" s="242"/>
      <c r="J16" s="240">
        <v>13</v>
      </c>
      <c r="K16" s="242"/>
      <c r="L16" s="249" t="e">
        <f>J16/H16*100</f>
        <v>#DIV/0!</v>
      </c>
      <c r="M16" s="250"/>
      <c r="N16" s="249" t="e">
        <f>J16/D16*100</f>
        <v>#DIV/0!</v>
      </c>
      <c r="O16" s="250"/>
    </row>
    <row r="17" s="3" customFormat="1" ht="20.1" customHeight="1">
      <c r="A17" s="265" t="s">
        <v>224</v>
      </c>
      <c r="B17" s="266"/>
      <c r="C17" s="267"/>
      <c r="D17" s="240">
        <v>60</v>
      </c>
      <c r="E17" s="242"/>
      <c r="F17" s="240">
        <v>63</v>
      </c>
      <c r="G17" s="242"/>
      <c r="H17" s="240">
        <v>63</v>
      </c>
      <c r="I17" s="242"/>
      <c r="J17" s="240">
        <v>60</v>
      </c>
      <c r="K17" s="242"/>
      <c r="L17" s="249" t="e">
        <f>J17/H17*100</f>
        <v>#DIV/0!</v>
      </c>
      <c r="M17" s="250"/>
      <c r="N17" s="249" t="e">
        <f>J17/D17*100</f>
        <v>#DIV/0!</v>
      </c>
      <c r="O17" s="250"/>
    </row>
    <row r="18" s="3" customFormat="1">
      <c r="A18" s="229" t="s">
        <v>473</v>
      </c>
      <c r="B18" s="230"/>
      <c r="C18" s="231"/>
      <c r="D18" s="251">
        <f>SUM(D19:D23)</f>
        <v>0</v>
      </c>
      <c r="E18" s="252"/>
      <c r="F18" s="251">
        <f>SUM(F19:F23)</f>
        <v>0</v>
      </c>
      <c r="G18" s="252"/>
      <c r="H18" s="251">
        <f>SUM(H19:H23)</f>
        <v>0</v>
      </c>
      <c r="I18" s="252"/>
      <c r="J18" s="251">
        <f>SUM(J19:J23)</f>
        <v>0</v>
      </c>
      <c r="K18" s="252"/>
      <c r="L18" s="274" t="e">
        <f>J18/H18*100</f>
        <v>#DIV/0!</v>
      </c>
      <c r="M18" s="275"/>
      <c r="N18" s="274" t="e">
        <f>J18/D18*100</f>
        <v>#DIV/0!</v>
      </c>
      <c r="O18" s="275"/>
    </row>
    <row r="19" s="3" customFormat="1">
      <c r="A19" s="268" t="s">
        <v>430</v>
      </c>
      <c r="B19" s="268"/>
      <c r="C19" s="268"/>
      <c r="D19" s="255">
        <v>0</v>
      </c>
      <c r="E19" s="256"/>
      <c r="F19" s="255">
        <v>0</v>
      </c>
      <c r="G19" s="256"/>
      <c r="H19" s="255">
        <v>0</v>
      </c>
      <c r="I19" s="256"/>
      <c r="J19" s="255">
        <v>0</v>
      </c>
      <c r="K19" s="256"/>
      <c r="L19" s="249" t="e">
        <f>J19/H19*100</f>
        <v>#DIV/0!</v>
      </c>
      <c r="M19" s="250"/>
      <c r="N19" s="249" t="e">
        <f>J19/D19*100</f>
        <v>#DIV/0!</v>
      </c>
      <c r="O19" s="250"/>
    </row>
    <row r="20" s="3" customFormat="1">
      <c r="A20" s="268" t="s">
        <v>438</v>
      </c>
      <c r="B20" s="268"/>
      <c r="C20" s="268"/>
      <c r="D20" s="255">
        <v>0</v>
      </c>
      <c r="E20" s="256"/>
      <c r="F20" s="255">
        <v>0</v>
      </c>
      <c r="G20" s="256"/>
      <c r="H20" s="255">
        <v>0</v>
      </c>
      <c r="I20" s="256"/>
      <c r="J20" s="255">
        <v>0</v>
      </c>
      <c r="K20" s="256"/>
      <c r="L20" s="249" t="e">
        <f>J20/H20*100</f>
        <v>#DIV/0!</v>
      </c>
      <c r="M20" s="250"/>
      <c r="N20" s="249" t="e">
        <f>J20/D20*100</f>
        <v>#DIV/0!</v>
      </c>
      <c r="O20" s="250"/>
    </row>
    <row r="21" s="3" customFormat="1" ht="20.1" customHeight="1">
      <c r="A21" s="262" t="s">
        <v>447</v>
      </c>
      <c r="B21" s="263"/>
      <c r="C21" s="264"/>
      <c r="D21" s="240">
        <v>186</v>
      </c>
      <c r="E21" s="242"/>
      <c r="F21" s="240">
        <v>240</v>
      </c>
      <c r="G21" s="242"/>
      <c r="H21" s="240">
        <v>240</v>
      </c>
      <c r="I21" s="242"/>
      <c r="J21" s="240">
        <v>240</v>
      </c>
      <c r="K21" s="242"/>
      <c r="L21" s="249" t="e">
        <f>J21/H21*100</f>
        <v>#DIV/0!</v>
      </c>
      <c r="M21" s="250"/>
      <c r="N21" s="249" t="e">
        <f>J21/D21*100</f>
        <v>#DIV/0!</v>
      </c>
      <c r="O21" s="250"/>
    </row>
    <row r="22" s="3" customFormat="1" ht="20.1" customHeight="1">
      <c r="A22" s="265" t="s">
        <v>233</v>
      </c>
      <c r="B22" s="266"/>
      <c r="C22" s="267"/>
      <c r="D22" s="240">
        <v>876</v>
      </c>
      <c r="E22" s="242"/>
      <c r="F22" s="240">
        <v>860</v>
      </c>
      <c r="G22" s="242"/>
      <c r="H22" s="240">
        <v>860</v>
      </c>
      <c r="I22" s="242"/>
      <c r="J22" s="240">
        <v>960</v>
      </c>
      <c r="K22" s="242"/>
      <c r="L22" s="249" t="e">
        <f>J22/H22*100</f>
        <v>#DIV/0!</v>
      </c>
      <c r="M22" s="250"/>
      <c r="N22" s="249" t="e">
        <f>J22/D22*100</f>
        <v>#DIV/0!</v>
      </c>
      <c r="O22" s="250"/>
    </row>
    <row r="23" s="3" customFormat="1" ht="20.1" customHeight="1">
      <c r="A23" s="265" t="s">
        <v>224</v>
      </c>
      <c r="B23" s="266"/>
      <c r="C23" s="267"/>
      <c r="D23" s="240">
        <v>3477</v>
      </c>
      <c r="E23" s="242"/>
      <c r="F23" s="240">
        <v>3400</v>
      </c>
      <c r="G23" s="242"/>
      <c r="H23" s="240">
        <v>3400</v>
      </c>
      <c r="I23" s="242"/>
      <c r="J23" s="240">
        <v>3420</v>
      </c>
      <c r="K23" s="242"/>
      <c r="L23" s="249" t="e">
        <f>J23/H23*100</f>
        <v>#DIV/0!</v>
      </c>
      <c r="M23" s="250"/>
      <c r="N23" s="249" t="e">
        <f>J23/D23*100</f>
        <v>#DIV/0!</v>
      </c>
      <c r="O23" s="250"/>
    </row>
    <row r="24" s="3" customFormat="1" ht="20.1" customHeight="1">
      <c r="A24" s="229" t="s">
        <v>474</v>
      </c>
      <c r="B24" s="230"/>
      <c r="C24" s="231"/>
      <c r="D24" s="251">
        <f>'I. Фін результат'!C126</f>
        <v>0</v>
      </c>
      <c r="E24" s="252"/>
      <c r="F24" s="251">
        <f>'I. Фін результат'!D126</f>
        <v>0</v>
      </c>
      <c r="G24" s="252"/>
      <c r="H24" s="251">
        <f>'I. Фін результат'!E126</f>
        <v>0</v>
      </c>
      <c r="I24" s="252"/>
      <c r="J24" s="251">
        <f>'I. Фін результат'!F126</f>
        <v>0</v>
      </c>
      <c r="K24" s="252"/>
      <c r="L24" s="274" t="e">
        <f>J24/H24*100</f>
        <v>#DIV/0!</v>
      </c>
      <c r="M24" s="275"/>
      <c r="N24" s="274" t="e">
        <f>J24/D24*100</f>
        <v>#DIV/0!</v>
      </c>
      <c r="O24" s="275"/>
    </row>
    <row r="25" s="3" customFormat="1" ht="20.1" customHeight="1">
      <c r="A25" s="268" t="s">
        <v>430</v>
      </c>
      <c r="B25" s="268"/>
      <c r="C25" s="268"/>
      <c r="D25" s="255">
        <v>0</v>
      </c>
      <c r="E25" s="256"/>
      <c r="F25" s="255">
        <v>0</v>
      </c>
      <c r="G25" s="256"/>
      <c r="H25" s="255">
        <v>0</v>
      </c>
      <c r="I25" s="256"/>
      <c r="J25" s="255">
        <v>0</v>
      </c>
      <c r="K25" s="256"/>
      <c r="L25" s="249" t="e">
        <f>J25/H25*100</f>
        <v>#DIV/0!</v>
      </c>
      <c r="M25" s="250"/>
      <c r="N25" s="249" t="e">
        <f>J25/D25*100</f>
        <v>#DIV/0!</v>
      </c>
      <c r="O25" s="250"/>
    </row>
    <row r="26" s="3" customFormat="1" ht="20.1" customHeight="1">
      <c r="A26" s="268" t="s">
        <v>438</v>
      </c>
      <c r="B26" s="268"/>
      <c r="C26" s="268"/>
      <c r="D26" s="255">
        <v>0</v>
      </c>
      <c r="E26" s="256"/>
      <c r="F26" s="255">
        <v>0</v>
      </c>
      <c r="G26" s="256"/>
      <c r="H26" s="255">
        <v>0</v>
      </c>
      <c r="I26" s="256"/>
      <c r="J26" s="255">
        <v>0</v>
      </c>
      <c r="K26" s="256"/>
      <c r="L26" s="249" t="e">
        <f>J26/H26*100</f>
        <v>#DIV/0!</v>
      </c>
      <c r="M26" s="250"/>
      <c r="N26" s="249" t="e">
        <f>J26/D26*100</f>
        <v>#DIV/0!</v>
      </c>
      <c r="O26" s="250"/>
    </row>
    <row r="27" s="3" customFormat="1" ht="20.1" customHeight="1">
      <c r="A27" s="262" t="s">
        <v>447</v>
      </c>
      <c r="B27" s="263"/>
      <c r="C27" s="264"/>
      <c r="D27" s="255">
        <v>186</v>
      </c>
      <c r="E27" s="256"/>
      <c r="F27" s="255">
        <v>240</v>
      </c>
      <c r="G27" s="256"/>
      <c r="H27" s="255">
        <v>240</v>
      </c>
      <c r="I27" s="256"/>
      <c r="J27" s="255">
        <v>240</v>
      </c>
      <c r="K27" s="256"/>
      <c r="L27" s="249" t="e">
        <f>J27/H27*100</f>
        <v>#DIV/0!</v>
      </c>
      <c r="M27" s="250"/>
      <c r="N27" s="249" t="e">
        <f>J27/D27*100</f>
        <v>#DIV/0!</v>
      </c>
      <c r="O27" s="250"/>
    </row>
    <row r="28" s="3" customFormat="1" ht="20.1" customHeight="1">
      <c r="A28" s="265" t="s">
        <v>233</v>
      </c>
      <c r="B28" s="266"/>
      <c r="C28" s="267"/>
      <c r="D28" s="240">
        <v>876</v>
      </c>
      <c r="E28" s="242"/>
      <c r="F28" s="240">
        <v>860</v>
      </c>
      <c r="G28" s="242"/>
      <c r="H28" s="240">
        <v>860</v>
      </c>
      <c r="I28" s="242"/>
      <c r="J28" s="240">
        <v>860</v>
      </c>
      <c r="K28" s="242"/>
      <c r="L28" s="249" t="e">
        <f>J28/H28*100</f>
        <v>#DIV/0!</v>
      </c>
      <c r="M28" s="250"/>
      <c r="N28" s="249" t="e">
        <f>J28/D28*100</f>
        <v>#DIV/0!</v>
      </c>
      <c r="O28" s="250"/>
    </row>
    <row r="29" s="3" customFormat="1" ht="19.5" customHeight="1">
      <c r="A29" s="265" t="s">
        <v>224</v>
      </c>
      <c r="B29" s="266"/>
      <c r="C29" s="267"/>
      <c r="D29" s="240">
        <v>3477</v>
      </c>
      <c r="E29" s="242"/>
      <c r="F29" s="240">
        <v>3400</v>
      </c>
      <c r="G29" s="242"/>
      <c r="H29" s="240">
        <v>3400</v>
      </c>
      <c r="I29" s="242"/>
      <c r="J29" s="240">
        <v>3520</v>
      </c>
      <c r="K29" s="242"/>
      <c r="L29" s="249" t="e">
        <f>J29/H29*100</f>
        <v>#DIV/0!</v>
      </c>
      <c r="M29" s="250"/>
      <c r="N29" s="249" t="e">
        <f>J29/D29*100</f>
        <v>#DIV/0!</v>
      </c>
      <c r="O29" s="250"/>
    </row>
    <row r="30" s="3" customFormat="1" ht="39" customHeight="1">
      <c r="A30" s="229" t="s">
        <v>475</v>
      </c>
      <c r="B30" s="230"/>
      <c r="C30" s="231"/>
      <c r="D30" s="251" t="e">
        <f>(D24/D12)/12*1000</f>
        <v>#DIV/0!</v>
      </c>
      <c r="E30" s="252"/>
      <c r="F30" s="251" t="e">
        <f>(F24/F12)/12*1000</f>
        <v>#DIV/0!</v>
      </c>
      <c r="G30" s="252"/>
      <c r="H30" s="251" t="e">
        <f>(H24/H12)/12*1000</f>
        <v>#DIV/0!</v>
      </c>
      <c r="I30" s="252"/>
      <c r="J30" s="251" t="e">
        <f>(J24/J12)/12*1000</f>
        <v>#DIV/0!</v>
      </c>
      <c r="K30" s="252"/>
      <c r="L30" s="274" t="e">
        <f>J30/H30*100</f>
        <v>#DIV/0!</v>
      </c>
      <c r="M30" s="275"/>
      <c r="N30" s="274" t="e">
        <f>J30/D30*100</f>
        <v>#DIV/0!</v>
      </c>
      <c r="O30" s="275"/>
    </row>
    <row r="31" s="3" customFormat="1" ht="20.25" customHeight="1">
      <c r="A31" s="257" t="s">
        <v>448</v>
      </c>
      <c r="B31" s="257"/>
      <c r="C31" s="257"/>
      <c r="D31" s="253" t="e">
        <f>(D25/D13)/12*1000</f>
        <v>#DIV/0!</v>
      </c>
      <c r="E31" s="254"/>
      <c r="F31" s="253" t="e">
        <f>(F25/F13)/12*1000</f>
        <v>#DIV/0!</v>
      </c>
      <c r="G31" s="254"/>
      <c r="H31" s="253" t="e">
        <f>(H25/H13)/12*1000</f>
        <v>#DIV/0!</v>
      </c>
      <c r="I31" s="254"/>
      <c r="J31" s="253" t="e">
        <f>(J25/J13)/12*1000</f>
        <v>#DIV/0!</v>
      </c>
      <c r="K31" s="254"/>
      <c r="L31" s="249" t="e">
        <f>J31/H31*100</f>
        <v>#DIV/0!</v>
      </c>
      <c r="M31" s="250"/>
      <c r="N31" s="249" t="e">
        <f>J31/D31*100</f>
        <v>#DIV/0!</v>
      </c>
      <c r="O31" s="250"/>
    </row>
    <row r="32" s="3" customFormat="1" ht="20.25" customHeight="1">
      <c r="A32" s="257" t="s">
        <v>449</v>
      </c>
      <c r="B32" s="257"/>
      <c r="C32" s="257"/>
      <c r="D32" s="253" t="e">
        <f>(D26/D14)/12*1000</f>
        <v>#DIV/0!</v>
      </c>
      <c r="E32" s="254"/>
      <c r="F32" s="253" t="e">
        <f>(F26/F14)/12*1000</f>
        <v>#DIV/0!</v>
      </c>
      <c r="G32" s="254"/>
      <c r="H32" s="253" t="e">
        <f>(H26/H14)/12*1000</f>
        <v>#DIV/0!</v>
      </c>
      <c r="I32" s="254"/>
      <c r="J32" s="253" t="e">
        <f>(J26/J14)/12*1000</f>
        <v>#DIV/0!</v>
      </c>
      <c r="K32" s="254"/>
      <c r="L32" s="249" t="e">
        <f>J32/H32*100</f>
        <v>#DIV/0!</v>
      </c>
      <c r="M32" s="250"/>
      <c r="N32" s="249" t="e">
        <f>J32/D32*100</f>
        <v>#DIV/0!</v>
      </c>
      <c r="O32" s="250"/>
    </row>
    <row r="33" s="3" customFormat="1" ht="20.1" customHeight="1">
      <c r="A33" s="280" t="s">
        <v>451</v>
      </c>
      <c r="B33" s="281"/>
      <c r="C33" s="288"/>
      <c r="D33" s="253" t="e">
        <f>(D27/D15)/12*1000</f>
        <v>#DIV/0!</v>
      </c>
      <c r="E33" s="254"/>
      <c r="F33" s="253" t="e">
        <f>(F27/F15)/12*1000</f>
        <v>#DIV/0!</v>
      </c>
      <c r="G33" s="254"/>
      <c r="H33" s="253" t="e">
        <f>(H27/H15)/12*1000</f>
        <v>#DIV/0!</v>
      </c>
      <c r="I33" s="254"/>
      <c r="J33" s="253" t="e">
        <f>(J27/J15)/12*1000</f>
        <v>#DIV/0!</v>
      </c>
      <c r="K33" s="254"/>
      <c r="L33" s="249" t="e">
        <f>J33/H33*100</f>
        <v>#DIV/0!</v>
      </c>
      <c r="M33" s="250"/>
      <c r="N33" s="249" t="e">
        <f>J33/D33*100</f>
        <v>#DIV/0!</v>
      </c>
      <c r="O33" s="250"/>
    </row>
    <row r="34" s="137" customFormat="1" ht="20.1" customHeight="1">
      <c r="A34" s="282" t="s">
        <v>480</v>
      </c>
      <c r="B34" s="283"/>
      <c r="C34" s="284"/>
      <c r="D34" s="260">
        <v>15500</v>
      </c>
      <c r="E34" s="261"/>
      <c r="F34" s="260">
        <v>20000</v>
      </c>
      <c r="G34" s="261"/>
      <c r="H34" s="260">
        <v>20000</v>
      </c>
      <c r="I34" s="261"/>
      <c r="J34" s="260">
        <v>20000</v>
      </c>
      <c r="K34" s="261"/>
      <c r="L34" s="258" t="e">
        <f>J34/H34*100</f>
        <v>#DIV/0!</v>
      </c>
      <c r="M34" s="259"/>
      <c r="N34" s="258" t="e">
        <f>J34/D34*100</f>
        <v>#DIV/0!</v>
      </c>
      <c r="O34" s="259"/>
    </row>
    <row r="35" s="137" customFormat="1" ht="20.1" customHeight="1">
      <c r="A35" s="282" t="s">
        <v>482</v>
      </c>
      <c r="B35" s="283"/>
      <c r="C35" s="284"/>
      <c r="D35" s="260">
        <v>0</v>
      </c>
      <c r="E35" s="261"/>
      <c r="F35" s="260">
        <v>0</v>
      </c>
      <c r="G35" s="261"/>
      <c r="H35" s="260">
        <v>0</v>
      </c>
      <c r="I35" s="261"/>
      <c r="J35" s="260">
        <v>0</v>
      </c>
      <c r="K35" s="261"/>
      <c r="L35" s="258" t="e">
        <f>J35/H35*100</f>
        <v>#DIV/0!</v>
      </c>
      <c r="M35" s="259"/>
      <c r="N35" s="258" t="e">
        <f>J35/D35*100</f>
        <v>#DIV/0!</v>
      </c>
      <c r="O35" s="259"/>
    </row>
    <row r="36" s="137" customFormat="1" ht="19.5" customHeight="1">
      <c r="A36" s="282" t="s">
        <v>481</v>
      </c>
      <c r="B36" s="283"/>
      <c r="C36" s="284"/>
      <c r="D36" s="260">
        <v>0</v>
      </c>
      <c r="E36" s="261"/>
      <c r="F36" s="260">
        <v>0</v>
      </c>
      <c r="G36" s="261"/>
      <c r="H36" s="260">
        <v>0</v>
      </c>
      <c r="I36" s="261"/>
      <c r="J36" s="260">
        <v>0</v>
      </c>
      <c r="K36" s="261"/>
      <c r="L36" s="258" t="e">
        <f>J36/H36*100</f>
        <v>#DIV/0!</v>
      </c>
      <c r="M36" s="259"/>
      <c r="N36" s="258" t="e">
        <f>J36/D36*100</f>
        <v>#DIV/0!</v>
      </c>
      <c r="O36" s="259"/>
    </row>
    <row r="37" s="3" customFormat="1" ht="20.1" customHeight="1">
      <c r="A37" s="280" t="s">
        <v>452</v>
      </c>
      <c r="B37" s="281"/>
      <c r="C37" s="288"/>
      <c r="D37" s="253" t="e">
        <f>(D28/D16)/12*1000</f>
        <v>#DIV/0!</v>
      </c>
      <c r="E37" s="254"/>
      <c r="F37" s="253" t="e">
        <f>(F28/F16)/12*1000</f>
        <v>#DIV/0!</v>
      </c>
      <c r="G37" s="254"/>
      <c r="H37" s="253" t="e">
        <f>(H28/H16)/12*1000</f>
        <v>#DIV/0!</v>
      </c>
      <c r="I37" s="254"/>
      <c r="J37" s="253" t="e">
        <f>(J28/J16)/12*1000</f>
        <v>#DIV/0!</v>
      </c>
      <c r="K37" s="254"/>
      <c r="L37" s="249" t="e">
        <f>J37/H37*100</f>
        <v>#DIV/0!</v>
      </c>
      <c r="M37" s="250"/>
      <c r="N37" s="249" t="e">
        <f>J37/D37*100</f>
        <v>#DIV/0!</v>
      </c>
      <c r="O37" s="250"/>
    </row>
    <row r="38" s="3" customFormat="1" ht="20.25" customHeight="1">
      <c r="A38" s="280" t="s">
        <v>450</v>
      </c>
      <c r="B38" s="281"/>
      <c r="C38" s="288"/>
      <c r="D38" s="253" t="e">
        <f>(D29/D17)/12*1000</f>
        <v>#DIV/0!</v>
      </c>
      <c r="E38" s="254"/>
      <c r="F38" s="253" t="e">
        <f>(F29/F17)/12*1000</f>
        <v>#DIV/0!</v>
      </c>
      <c r="G38" s="254"/>
      <c r="H38" s="253" t="e">
        <f>(H29/H17)/12*1000</f>
        <v>#DIV/0!</v>
      </c>
      <c r="I38" s="254"/>
      <c r="J38" s="253" t="e">
        <f>(J29/J17)/12*1000</f>
        <v>#DIV/0!</v>
      </c>
      <c r="K38" s="254"/>
      <c r="L38" s="249" t="e">
        <f>J38/H38*100</f>
        <v>#DIV/0!</v>
      </c>
      <c r="M38" s="250"/>
      <c r="N38" s="249" t="e">
        <f>J38/D38*100</f>
        <v>#DIV/0!</v>
      </c>
      <c r="O38" s="250"/>
    </row>
    <row r="39" ht="8.25" customHeight="1">
      <c r="A39" s="25"/>
      <c r="B39" s="25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ht="20.25" customHeight="1">
      <c r="A40" s="287" t="s">
        <v>483</v>
      </c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</row>
    <row r="41" ht="20.25" customHeight="1">
      <c r="A41" s="26"/>
      <c r="B41" s="26"/>
      <c r="C41" s="26"/>
      <c r="D41" s="26"/>
      <c r="E41" s="26"/>
      <c r="F41" s="26"/>
      <c r="G41" s="26"/>
      <c r="H41" s="26"/>
      <c r="I41" s="26"/>
    </row>
    <row r="42" ht="21.95" customHeight="1">
      <c r="A42" s="277" t="s">
        <v>247</v>
      </c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</row>
    <row r="43" ht="10.5" customHeight="1">
</row>
    <row r="44" ht="60" customHeight="1">
      <c r="A44" s="43" t="s">
        <v>140</v>
      </c>
      <c r="B44" s="285" t="s">
        <v>248</v>
      </c>
      <c r="C44" s="286"/>
      <c r="D44" s="286"/>
      <c r="E44" s="286"/>
      <c r="F44" s="224" t="s">
        <v>88</v>
      </c>
      <c r="G44" s="224"/>
      <c r="H44" s="224"/>
      <c r="I44" s="224"/>
      <c r="J44" s="224"/>
      <c r="K44" s="224"/>
      <c r="L44" s="224"/>
      <c r="M44" s="224"/>
      <c r="N44" s="224"/>
      <c r="O44" s="224"/>
    </row>
    <row r="45" ht="18" customHeight="1">
      <c r="A45" s="43">
        <v>1</v>
      </c>
      <c r="B45" s="285">
        <v>2</v>
      </c>
      <c r="C45" s="286"/>
      <c r="D45" s="286"/>
      <c r="E45" s="286"/>
      <c r="F45" s="224">
        <v>3</v>
      </c>
      <c r="G45" s="224"/>
      <c r="H45" s="224"/>
      <c r="I45" s="224"/>
      <c r="J45" s="224"/>
      <c r="K45" s="224"/>
      <c r="L45" s="224"/>
      <c r="M45" s="224"/>
      <c r="N45" s="224"/>
      <c r="O45" s="224"/>
    </row>
    <row r="46" ht="20.1" customHeight="1">
      <c r="A46" s="102" t="s">
        <v>497</v>
      </c>
      <c r="B46" s="280" t="s">
        <v>487</v>
      </c>
      <c r="C46" s="281"/>
      <c r="D46" s="281"/>
      <c r="E46" s="281"/>
      <c r="F46" s="257" t="s">
        <v>597</v>
      </c>
      <c r="G46" s="257"/>
      <c r="H46" s="257"/>
      <c r="I46" s="257"/>
      <c r="J46" s="257"/>
      <c r="K46" s="257"/>
      <c r="L46" s="257"/>
      <c r="M46" s="257"/>
      <c r="N46" s="257"/>
      <c r="O46" s="257"/>
    </row>
    <row r="47" ht="20.1" customHeight="1">
      <c r="A47" s="102" t="s">
        <v>598</v>
      </c>
      <c r="B47" s="280" t="s">
        <v>599</v>
      </c>
      <c r="C47" s="281"/>
      <c r="D47" s="281"/>
      <c r="E47" s="281"/>
      <c r="F47" s="257" t="s">
        <v>597</v>
      </c>
      <c r="G47" s="257"/>
      <c r="H47" s="257"/>
      <c r="I47" s="257"/>
      <c r="J47" s="257"/>
      <c r="K47" s="257"/>
      <c r="L47" s="257"/>
      <c r="M47" s="257"/>
      <c r="N47" s="257"/>
      <c r="O47" s="257"/>
    </row>
    <row r="48" ht="20.1" customHeight="1">
      <c r="A48" s="102" t="s">
        <v>600</v>
      </c>
      <c r="B48" s="280" t="s">
        <v>601</v>
      </c>
      <c r="C48" s="281"/>
      <c r="D48" s="281"/>
      <c r="E48" s="281"/>
      <c r="F48" s="257" t="s">
        <v>597</v>
      </c>
      <c r="G48" s="257"/>
      <c r="H48" s="257"/>
      <c r="I48" s="257"/>
      <c r="J48" s="257"/>
      <c r="K48" s="257"/>
      <c r="L48" s="257"/>
      <c r="M48" s="257"/>
      <c r="N48" s="257"/>
      <c r="O48" s="257"/>
    </row>
    <row r="49" ht="20.1" customHeight="1">
      <c r="A49" s="8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ht="21.95" customHeight="1">
      <c r="A50" s="297" t="s">
        <v>204</v>
      </c>
      <c r="B50" s="297"/>
      <c r="C50" s="297"/>
      <c r="D50" s="297"/>
      <c r="E50" s="297"/>
      <c r="F50" s="297"/>
      <c r="G50" s="297"/>
      <c r="H50" s="297"/>
      <c r="I50" s="297"/>
      <c r="J50" s="297"/>
    </row>
    <row r="51" ht="20.1" customHeight="1">
      <c r="A51" s="21"/>
    </row>
    <row r="52" ht="63.95" customHeight="1">
      <c r="A52" s="196" t="s">
        <v>335</v>
      </c>
      <c r="B52" s="221" t="s">
        <v>249</v>
      </c>
      <c r="C52" s="223"/>
      <c r="D52" s="225" t="s">
        <v>591</v>
      </c>
      <c r="E52" s="225"/>
      <c r="F52" s="225"/>
      <c r="G52" s="225" t="s">
        <v>592</v>
      </c>
      <c r="H52" s="225"/>
      <c r="I52" s="225"/>
      <c r="J52" s="221" t="s">
        <v>593</v>
      </c>
      <c r="K52" s="222"/>
      <c r="L52" s="223"/>
      <c r="M52" s="225" t="s">
        <v>594</v>
      </c>
      <c r="N52" s="225"/>
      <c r="O52" s="225"/>
    </row>
    <row r="53" ht="150">
      <c r="A53" s="197"/>
      <c r="B53" s="8" t="s">
        <v>71</v>
      </c>
      <c r="C53" s="8" t="s">
        <v>72</v>
      </c>
      <c r="D53" s="8" t="s">
        <v>398</v>
      </c>
      <c r="E53" s="8" t="s">
        <v>250</v>
      </c>
      <c r="F53" s="8" t="s">
        <v>399</v>
      </c>
      <c r="G53" s="8" t="s">
        <v>398</v>
      </c>
      <c r="H53" s="8" t="s">
        <v>250</v>
      </c>
      <c r="I53" s="8" t="s">
        <v>399</v>
      </c>
      <c r="J53" s="8" t="s">
        <v>398</v>
      </c>
      <c r="K53" s="8" t="s">
        <v>250</v>
      </c>
      <c r="L53" s="8" t="s">
        <v>399</v>
      </c>
      <c r="M53" s="8" t="s">
        <v>398</v>
      </c>
      <c r="N53" s="8" t="s">
        <v>250</v>
      </c>
      <c r="O53" s="8" t="s">
        <v>399</v>
      </c>
    </row>
    <row r="54" ht="18" customHeight="1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7">
        <v>8</v>
      </c>
      <c r="I54" s="7">
        <v>9</v>
      </c>
      <c r="J54" s="7">
        <v>10</v>
      </c>
      <c r="K54" s="7">
        <v>11</v>
      </c>
      <c r="L54" s="7">
        <v>12</v>
      </c>
      <c r="M54" s="7">
        <v>13</v>
      </c>
      <c r="N54" s="7">
        <v>14</v>
      </c>
      <c r="O54" s="7">
        <v>15</v>
      </c>
    </row>
    <row r="55" ht="20.1" customHeight="1">
      <c r="A55" s="9" t="s">
        <v>492</v>
      </c>
      <c r="B55" s="186">
        <v>0</v>
      </c>
      <c r="C55" s="186">
        <v>0</v>
      </c>
      <c r="D55" s="188">
        <v>5850</v>
      </c>
      <c r="E55" s="112">
        <v>0</v>
      </c>
      <c r="F55" s="186">
        <v>0</v>
      </c>
      <c r="G55" s="188">
        <v>6600</v>
      </c>
      <c r="H55" s="112">
        <v>0</v>
      </c>
      <c r="I55" s="186">
        <v>0</v>
      </c>
      <c r="J55" s="188">
        <v>1225</v>
      </c>
      <c r="K55" s="112">
        <v>0</v>
      </c>
      <c r="L55" s="186">
        <v>0</v>
      </c>
      <c r="M55" s="188">
        <v>6600</v>
      </c>
      <c r="N55" s="112">
        <v>0</v>
      </c>
      <c r="O55" s="186">
        <v>0</v>
      </c>
    </row>
    <row r="56" ht="20.1" customHeight="1">
      <c r="A56" s="11" t="s">
        <v>54</v>
      </c>
      <c r="B56" s="187">
        <v>100</v>
      </c>
      <c r="C56" s="187">
        <v>100</v>
      </c>
      <c r="D56" s="189">
        <f>SUM(D55:D55)</f>
        <v>0</v>
      </c>
      <c r="E56" s="113">
        <v>0</v>
      </c>
      <c r="F56" s="187">
        <v>0</v>
      </c>
      <c r="G56" s="189">
        <f>SUM(G55:G55)</f>
        <v>0</v>
      </c>
      <c r="H56" s="113">
        <v>0</v>
      </c>
      <c r="I56" s="187">
        <v>0</v>
      </c>
      <c r="J56" s="189">
        <f>SUM(J55:J55)</f>
        <v>0</v>
      </c>
      <c r="K56" s="113">
        <v>0</v>
      </c>
      <c r="L56" s="187">
        <v>0</v>
      </c>
      <c r="M56" s="189">
        <f>SUM(M55:M55)</f>
        <v>0</v>
      </c>
      <c r="N56" s="113">
        <v>0</v>
      </c>
      <c r="O56" s="187">
        <v>0</v>
      </c>
    </row>
    <row r="57" ht="20.1" customHeight="1">
      <c r="A57" s="23"/>
      <c r="B57" s="24"/>
      <c r="C57" s="24"/>
      <c r="D57" s="24"/>
      <c r="E57" s="24"/>
      <c r="F57" s="14"/>
      <c r="G57" s="14"/>
      <c r="H57" s="14"/>
      <c r="I57" s="6"/>
      <c r="J57" s="6"/>
      <c r="K57" s="6"/>
      <c r="L57" s="6"/>
      <c r="M57" s="6"/>
      <c r="N57" s="6"/>
      <c r="O57" s="6"/>
    </row>
    <row r="58" ht="21.95" customHeight="1">
      <c r="A58" s="277" t="s">
        <v>73</v>
      </c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</row>
    <row r="59" ht="20.1" customHeight="1">
      <c r="A59" s="21"/>
    </row>
    <row r="60" ht="63.95" customHeight="1">
      <c r="A60" s="8" t="s">
        <v>126</v>
      </c>
      <c r="B60" s="225" t="s">
        <v>69</v>
      </c>
      <c r="C60" s="225"/>
      <c r="D60" s="225" t="s">
        <v>64</v>
      </c>
      <c r="E60" s="225"/>
      <c r="F60" s="225" t="s">
        <v>65</v>
      </c>
      <c r="G60" s="225"/>
      <c r="H60" s="225" t="s">
        <v>251</v>
      </c>
      <c r="I60" s="225"/>
      <c r="J60" s="225"/>
      <c r="K60" s="221" t="s">
        <v>90</v>
      </c>
      <c r="L60" s="223"/>
      <c r="M60" s="221" t="s">
        <v>34</v>
      </c>
      <c r="N60" s="222"/>
      <c r="O60" s="223"/>
    </row>
    <row r="61" ht="18" customHeight="1">
      <c r="A61" s="7">
        <v>1</v>
      </c>
      <c r="B61" s="224">
        <v>2</v>
      </c>
      <c r="C61" s="224"/>
      <c r="D61" s="224">
        <v>3</v>
      </c>
      <c r="E61" s="224"/>
      <c r="F61" s="304">
        <v>4</v>
      </c>
      <c r="G61" s="304"/>
      <c r="H61" s="224">
        <v>5</v>
      </c>
      <c r="I61" s="224"/>
      <c r="J61" s="224"/>
      <c r="K61" s="224">
        <v>6</v>
      </c>
      <c r="L61" s="224"/>
      <c r="M61" s="285">
        <v>7</v>
      </c>
      <c r="N61" s="286"/>
      <c r="O61" s="303"/>
    </row>
    <row r="62" ht="20.1" customHeight="1">
      <c r="A62" s="9" t="s">
        <v>486</v>
      </c>
      <c r="B62" s="289" t="s">
        <v>486</v>
      </c>
      <c r="C62" s="289"/>
      <c r="D62" s="295">
        <v>0</v>
      </c>
      <c r="E62" s="295"/>
      <c r="F62" s="300">
        <v>0</v>
      </c>
      <c r="G62" s="300"/>
      <c r="H62" s="225" t="s">
        <v>486</v>
      </c>
      <c r="I62" s="225"/>
      <c r="J62" s="225"/>
      <c r="K62" s="240">
        <v>0</v>
      </c>
      <c r="L62" s="242"/>
      <c r="M62" s="295">
        <v>0</v>
      </c>
      <c r="N62" s="295"/>
      <c r="O62" s="295"/>
    </row>
    <row r="63" ht="20.1" customHeight="1">
      <c r="A63" s="11" t="s">
        <v>54</v>
      </c>
      <c r="B63" s="220" t="s">
        <v>35</v>
      </c>
      <c r="C63" s="220"/>
      <c r="D63" s="220" t="s">
        <v>35</v>
      </c>
      <c r="E63" s="220"/>
      <c r="F63" s="220" t="s">
        <v>35</v>
      </c>
      <c r="G63" s="220"/>
      <c r="H63" s="220" t="s">
        <v>486</v>
      </c>
      <c r="I63" s="220"/>
      <c r="J63" s="220"/>
      <c r="K63" s="298">
        <f>SUM(K62:K62)</f>
        <v>0</v>
      </c>
      <c r="L63" s="298"/>
      <c r="M63" s="299">
        <v>0</v>
      </c>
      <c r="N63" s="299"/>
      <c r="O63" s="299"/>
    </row>
    <row r="64" ht="20.1" customHeight="1">
      <c r="A64" s="14"/>
      <c r="B64" s="27"/>
      <c r="C64" s="27"/>
      <c r="D64" s="27"/>
      <c r="E64" s="27"/>
      <c r="F64" s="27"/>
      <c r="G64" s="27"/>
      <c r="H64" s="27"/>
      <c r="I64" s="27"/>
      <c r="J64" s="27"/>
      <c r="K64" s="3"/>
      <c r="L64" s="3"/>
      <c r="M64" s="3"/>
      <c r="N64" s="3"/>
      <c r="O64" s="3"/>
    </row>
    <row r="65" ht="21.95" customHeight="1">
      <c r="A65" s="277" t="s">
        <v>74</v>
      </c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</row>
    <row r="66" ht="20.1" customHeight="1">
      <c r="A66" s="6"/>
      <c r="B66" s="19"/>
      <c r="C66" s="6"/>
      <c r="D66" s="6"/>
      <c r="E66" s="6"/>
      <c r="F66" s="6"/>
      <c r="G66" s="6"/>
      <c r="H66" s="6"/>
      <c r="I66" s="18"/>
    </row>
    <row r="67" ht="63.95" customHeight="1">
      <c r="A67" s="225" t="s">
        <v>63</v>
      </c>
      <c r="B67" s="225"/>
      <c r="C67" s="225"/>
      <c r="D67" s="225" t="s">
        <v>595</v>
      </c>
      <c r="E67" s="225"/>
      <c r="F67" s="225"/>
      <c r="G67" s="225" t="s">
        <v>269</v>
      </c>
      <c r="H67" s="225"/>
      <c r="I67" s="225"/>
      <c r="J67" s="225" t="s">
        <v>268</v>
      </c>
      <c r="K67" s="225"/>
      <c r="L67" s="225"/>
      <c r="M67" s="225" t="s">
        <v>596</v>
      </c>
      <c r="N67" s="225"/>
      <c r="O67" s="225"/>
    </row>
    <row r="68" ht="18" customHeight="1">
      <c r="A68" s="225">
        <v>1</v>
      </c>
      <c r="B68" s="225"/>
      <c r="C68" s="225"/>
      <c r="D68" s="225">
        <v>2</v>
      </c>
      <c r="E68" s="225"/>
      <c r="F68" s="225"/>
      <c r="G68" s="225">
        <v>3</v>
      </c>
      <c r="H68" s="225"/>
      <c r="I68" s="225"/>
      <c r="J68" s="224">
        <v>4</v>
      </c>
      <c r="K68" s="224"/>
      <c r="L68" s="224"/>
      <c r="M68" s="224">
        <v>5</v>
      </c>
      <c r="N68" s="224"/>
      <c r="O68" s="224"/>
    </row>
    <row r="69" ht="20.1" customHeight="1">
      <c r="A69" s="268" t="s">
        <v>252</v>
      </c>
      <c r="B69" s="268"/>
      <c r="C69" s="268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</row>
    <row r="70" ht="20.1" customHeight="1">
      <c r="A70" s="268" t="s">
        <v>106</v>
      </c>
      <c r="B70" s="268"/>
      <c r="C70" s="268"/>
      <c r="D70" s="290">
        <v>0</v>
      </c>
      <c r="E70" s="290"/>
      <c r="F70" s="290"/>
      <c r="G70" s="290">
        <v>0</v>
      </c>
      <c r="H70" s="290"/>
      <c r="I70" s="290"/>
      <c r="J70" s="290">
        <v>0</v>
      </c>
      <c r="K70" s="290"/>
      <c r="L70" s="290"/>
      <c r="M70" s="290">
        <v>0</v>
      </c>
      <c r="N70" s="290"/>
      <c r="O70" s="290"/>
    </row>
    <row r="71" ht="20.1" customHeight="1">
      <c r="A71" s="268" t="s">
        <v>486</v>
      </c>
      <c r="B71" s="268"/>
      <c r="C71" s="268"/>
      <c r="D71" s="291">
        <v>0</v>
      </c>
      <c r="E71" s="292"/>
      <c r="F71" s="293"/>
      <c r="G71" s="291">
        <v>0</v>
      </c>
      <c r="H71" s="292"/>
      <c r="I71" s="293"/>
      <c r="J71" s="291">
        <v>0</v>
      </c>
      <c r="K71" s="292"/>
      <c r="L71" s="293"/>
      <c r="M71" s="291">
        <v>0</v>
      </c>
      <c r="N71" s="292"/>
      <c r="O71" s="293"/>
    </row>
    <row r="72" ht="20.1" customHeight="1">
      <c r="A72" s="268" t="s">
        <v>253</v>
      </c>
      <c r="B72" s="268"/>
      <c r="C72" s="268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</row>
    <row r="73" ht="20.1" customHeight="1">
      <c r="A73" s="268" t="s">
        <v>107</v>
      </c>
      <c r="B73" s="268"/>
      <c r="C73" s="268"/>
      <c r="D73" s="290">
        <v>0</v>
      </c>
      <c r="E73" s="290"/>
      <c r="F73" s="290"/>
      <c r="G73" s="290">
        <v>0</v>
      </c>
      <c r="H73" s="290"/>
      <c r="I73" s="290"/>
      <c r="J73" s="290">
        <v>0</v>
      </c>
      <c r="K73" s="290"/>
      <c r="L73" s="290"/>
      <c r="M73" s="290">
        <v>0</v>
      </c>
      <c r="N73" s="290"/>
      <c r="O73" s="290"/>
    </row>
    <row r="74" ht="20.1" customHeight="1">
      <c r="A74" s="268" t="s">
        <v>486</v>
      </c>
      <c r="B74" s="268"/>
      <c r="C74" s="268"/>
      <c r="D74" s="291">
        <v>0</v>
      </c>
      <c r="E74" s="292"/>
      <c r="F74" s="293"/>
      <c r="G74" s="291">
        <v>0</v>
      </c>
      <c r="H74" s="292"/>
      <c r="I74" s="293"/>
      <c r="J74" s="291">
        <v>0</v>
      </c>
      <c r="K74" s="292"/>
      <c r="L74" s="293"/>
      <c r="M74" s="291">
        <v>0</v>
      </c>
      <c r="N74" s="292"/>
      <c r="O74" s="293"/>
    </row>
    <row r="75" ht="20.1" customHeight="1">
      <c r="A75" s="268" t="s">
        <v>254</v>
      </c>
      <c r="B75" s="268"/>
      <c r="C75" s="268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</row>
    <row r="76" ht="20.1" customHeight="1">
      <c r="A76" s="268" t="s">
        <v>106</v>
      </c>
      <c r="B76" s="268"/>
      <c r="C76" s="268"/>
      <c r="D76" s="290">
        <v>3233</v>
      </c>
      <c r="E76" s="290"/>
      <c r="F76" s="290"/>
      <c r="G76" s="290">
        <v>0</v>
      </c>
      <c r="H76" s="290"/>
      <c r="I76" s="290"/>
      <c r="J76" s="290">
        <v>168</v>
      </c>
      <c r="K76" s="290"/>
      <c r="L76" s="290"/>
      <c r="M76" s="290">
        <v>3065</v>
      </c>
      <c r="N76" s="290"/>
      <c r="O76" s="290"/>
    </row>
    <row r="77" ht="20.1" customHeight="1">
      <c r="A77" s="265" t="s">
        <v>602</v>
      </c>
      <c r="B77" s="266"/>
      <c r="C77" s="267"/>
      <c r="D77" s="290">
        <v>3233</v>
      </c>
      <c r="E77" s="290"/>
      <c r="F77" s="290"/>
      <c r="G77" s="290">
        <v>0</v>
      </c>
      <c r="H77" s="290"/>
      <c r="I77" s="290"/>
      <c r="J77" s="290">
        <v>168</v>
      </c>
      <c r="K77" s="290"/>
      <c r="L77" s="290"/>
      <c r="M77" s="290">
        <v>3065</v>
      </c>
      <c r="N77" s="290"/>
      <c r="O77" s="290"/>
    </row>
    <row r="78" ht="20.1" customHeight="1">
      <c r="A78" s="229" t="s">
        <v>54</v>
      </c>
      <c r="B78" s="230"/>
      <c r="C78" s="231"/>
      <c r="D78" s="294">
        <v>3233</v>
      </c>
      <c r="E78" s="294"/>
      <c r="F78" s="294"/>
      <c r="G78" s="294">
        <v>0</v>
      </c>
      <c r="H78" s="294"/>
      <c r="I78" s="294"/>
      <c r="J78" s="294">
        <v>168</v>
      </c>
      <c r="K78" s="294"/>
      <c r="L78" s="294"/>
      <c r="M78" s="294">
        <v>3065</v>
      </c>
      <c r="N78" s="294"/>
      <c r="O78" s="294"/>
    </row>
    <row r="79">
      <c r="C79" s="33"/>
      <c r="D79" s="33"/>
      <c r="E79" s="33"/>
    </row>
    <row r="80">
      <c r="C80" s="33"/>
      <c r="D80" s="33"/>
      <c r="E80" s="33"/>
    </row>
    <row r="81">
      <c r="C81" s="33"/>
      <c r="D81" s="33"/>
      <c r="E81" s="33"/>
    </row>
    <row r="82">
      <c r="C82" s="33"/>
      <c r="D82" s="33"/>
      <c r="E82" s="33"/>
    </row>
    <row r="83">
      <c r="C83" s="33"/>
      <c r="D83" s="33"/>
      <c r="E83" s="33"/>
    </row>
    <row r="84">
      <c r="C84" s="33"/>
      <c r="D84" s="33"/>
      <c r="E84" s="33"/>
    </row>
    <row r="85">
      <c r="C85" s="33"/>
      <c r="D85" s="33"/>
      <c r="E85" s="33"/>
    </row>
    <row r="86">
      <c r="C86" s="33"/>
      <c r="D86" s="33"/>
      <c r="E86" s="33"/>
    </row>
    <row r="87">
      <c r="C87" s="33"/>
      <c r="D87" s="33"/>
      <c r="E87" s="33"/>
    </row>
    <row r="88">
      <c r="C88" s="33"/>
      <c r="D88" s="33"/>
      <c r="E88" s="33"/>
    </row>
    <row r="89">
      <c r="C89" s="33"/>
      <c r="D89" s="33"/>
      <c r="E89" s="33"/>
    </row>
    <row r="90">
      <c r="C90" s="33"/>
      <c r="D90" s="33"/>
      <c r="E90" s="33"/>
    </row>
    <row r="91">
      <c r="C91" s="33"/>
      <c r="D91" s="33"/>
      <c r="E91" s="33"/>
    </row>
    <row r="92">
      <c r="C92" s="33"/>
      <c r="D92" s="33"/>
      <c r="E92" s="33"/>
    </row>
    <row r="134">
      <c r="D134" s="2" t="e">
        <f>'6.1. Інша інфо_1'!D3:E33</f>
        <v>#VALUE!</v>
      </c>
    </row>
  </sheetData>
  <mergeCells>
    <mergeCell ref="D52:F52"/>
    <mergeCell ref="G52:I52"/>
    <mergeCell ref="D61:E61"/>
    <mergeCell ref="F61:G61"/>
    <mergeCell ref="B61:C61"/>
    <mergeCell ref="G68:I68"/>
    <mergeCell ref="B60:C60"/>
    <mergeCell ref="H61:J61"/>
    <mergeCell ref="F63:G63"/>
    <mergeCell ref="J68:L68"/>
    <mergeCell ref="A68:C68"/>
    <mergeCell ref="M52:O52"/>
    <mergeCell ref="D68:F68"/>
    <mergeCell ref="A58:O58"/>
    <mergeCell ref="F60:G60"/>
    <mergeCell ref="M61:O61"/>
    <mergeCell ref="D70:F70"/>
    <mergeCell ref="D72:F72"/>
    <mergeCell ref="A69:C69"/>
    <mergeCell ref="D69:F69"/>
    <mergeCell ref="G69:I69"/>
    <mergeCell ref="D78:F78"/>
    <mergeCell ref="G78:I78"/>
    <mergeCell ref="J78:L78"/>
    <mergeCell ref="G70:I70"/>
    <mergeCell ref="G75:I75"/>
    <mergeCell ref="G73:I73"/>
    <mergeCell ref="D73:F73"/>
    <mergeCell ref="G72:I72"/>
    <mergeCell ref="M73:O73"/>
    <mergeCell ref="K63:L63"/>
    <mergeCell ref="J69:L69"/>
    <mergeCell ref="M68:O68"/>
    <mergeCell ref="M67:O67"/>
    <mergeCell ref="M72:O72"/>
    <mergeCell ref="M63:O63"/>
    <mergeCell ref="A65:O65"/>
    <mergeCell ref="H63:J63"/>
    <mergeCell ref="J36:K36"/>
    <mergeCell ref="J37:K37"/>
    <mergeCell ref="M60:O60"/>
    <mergeCell ref="D60:E60"/>
    <mergeCell ref="A50:J50"/>
    <mergeCell ref="J52:L52"/>
    <mergeCell ref="A52:A53"/>
    <mergeCell ref="B52:C52"/>
    <mergeCell ref="J31:K31"/>
    <mergeCell ref="J32:K32"/>
    <mergeCell ref="D33:E33"/>
    <mergeCell ref="M69:O69"/>
    <mergeCell ref="M70:O70"/>
    <mergeCell ref="F34:G34"/>
    <mergeCell ref="D34:E34"/>
    <mergeCell ref="D35:E35"/>
    <mergeCell ref="N33:O33"/>
    <mergeCell ref="J38:K38"/>
    <mergeCell ref="N34:O34"/>
    <mergeCell ref="F38:G38"/>
    <mergeCell ref="J33:K33"/>
    <mergeCell ref="H35:I35"/>
    <mergeCell ref="A33:C33"/>
    <mergeCell ref="A38:C38"/>
    <mergeCell ref="D38:E38"/>
    <mergeCell ref="H28:I28"/>
    <mergeCell ref="J34:K34"/>
    <mergeCell ref="J35:K35"/>
    <mergeCell ref="H30:I30"/>
    <mergeCell ref="H33:I33"/>
    <mergeCell ref="K61:L61"/>
    <mergeCell ref="H60:J60"/>
    <mergeCell ref="K60:L60"/>
    <mergeCell ref="A78:C78"/>
    <mergeCell ref="A72:C72"/>
    <mergeCell ref="A73:C73"/>
    <mergeCell ref="A76:C76"/>
    <mergeCell ref="D76:F76"/>
    <mergeCell ref="D75:F75"/>
    <mergeCell ref="M78:O78"/>
    <mergeCell ref="M76:O76"/>
    <mergeCell ref="M75:O75"/>
    <mergeCell ref="J76:L76"/>
    <mergeCell ref="J75:L75"/>
    <mergeCell ref="G76:I76"/>
    <mergeCell ref="A75:C75"/>
    <mergeCell ref="B63:C63"/>
    <mergeCell ref="D63:E63"/>
    <mergeCell ref="J70:L70"/>
    <mergeCell ref="J72:L72"/>
    <mergeCell ref="J73:L73"/>
    <mergeCell ref="A70:C70"/>
    <mergeCell ref="N28:O28"/>
    <mergeCell ref="L31:M31"/>
    <mergeCell ref="A67:C67"/>
    <mergeCell ref="D67:F67"/>
    <mergeCell ref="G67:I67"/>
    <mergeCell ref="J67:L67"/>
    <mergeCell ref="J29:K29"/>
    <mergeCell ref="L38:M38"/>
    <mergeCell ref="A42:O42"/>
    <mergeCell ref="H38:I38"/>
    <mergeCell ref="A40:O40"/>
    <mergeCell ref="N38:O38"/>
    <mergeCell ref="N23:O23"/>
    <mergeCell ref="J23:K23"/>
    <mergeCell ref="A37:C37"/>
    <mergeCell ref="D37:E37"/>
    <mergeCell ref="F37:G37"/>
    <mergeCell ref="A35:C35"/>
    <mergeCell ref="H22:I22"/>
    <mergeCell ref="J30:K30"/>
    <mergeCell ref="L37:M37"/>
    <mergeCell ref="N37:O37"/>
    <mergeCell ref="N35:O35"/>
    <mergeCell ref="L24:M24"/>
    <mergeCell ref="L23:M23"/>
    <mergeCell ref="J28:K28"/>
    <mergeCell ref="L27:M27"/>
    <mergeCell ref="L28:M28"/>
    <mergeCell ref="F35:G35"/>
    <mergeCell ref="D36:E36"/>
    <mergeCell ref="N26:O26"/>
    <mergeCell ref="N24:O24"/>
    <mergeCell ref="N30:O30"/>
    <mergeCell ref="N29:O29"/>
    <mergeCell ref="D26:E26"/>
    <mergeCell ref="H27:I27"/>
    <mergeCell ref="H29:I29"/>
    <mergeCell ref="N27:O27"/>
    <mergeCell ref="B45:E45"/>
    <mergeCell ref="F44:O44"/>
    <mergeCell ref="B44:E44"/>
    <mergeCell ref="D24:E24"/>
    <mergeCell ref="D27:E27"/>
    <mergeCell ref="A25:C25"/>
    <mergeCell ref="A26:C26"/>
    <mergeCell ref="D25:E25"/>
    <mergeCell ref="A28:C28"/>
    <mergeCell ref="A30:C30"/>
    <mergeCell ref="A34:C34"/>
    <mergeCell ref="H37:I37"/>
    <mergeCell ref="D30:E30"/>
    <mergeCell ref="D29:E29"/>
    <mergeCell ref="A36:C36"/>
    <mergeCell ref="N17:O17"/>
    <mergeCell ref="L18:M18"/>
    <mergeCell ref="H17:I17"/>
    <mergeCell ref="D17:E17"/>
    <mergeCell ref="D18:E18"/>
    <mergeCell ref="N18:O18"/>
    <mergeCell ref="F18:G18"/>
    <mergeCell ref="L30:M30"/>
    <mergeCell ref="L29:M29"/>
    <mergeCell ref="H18:I18"/>
    <mergeCell ref="L22:M22"/>
    <mergeCell ref="N22:O22"/>
    <mergeCell ref="J22:K22"/>
    <mergeCell ref="F45:O45"/>
    <mergeCell ref="J18:K18"/>
    <mergeCell ref="N25:O25"/>
    <mergeCell ref="J16:K16"/>
    <mergeCell ref="J17:K17"/>
    <mergeCell ref="L17:M17"/>
    <mergeCell ref="N12:O12"/>
    <mergeCell ref="A16:C16"/>
    <mergeCell ref="D16:E16"/>
    <mergeCell ref="H16:I16"/>
    <mergeCell ref="J12:K12"/>
    <mergeCell ref="F12:G12"/>
    <mergeCell ref="N16:O16"/>
    <mergeCell ref="A1:O1"/>
    <mergeCell ref="A2:O2"/>
    <mergeCell ref="A3:O3"/>
    <mergeCell ref="D10:E10"/>
    <mergeCell ref="F10:G10"/>
    <mergeCell ref="A5:O5"/>
    <mergeCell ref="A10:C10"/>
    <mergeCell ref="N10:O10"/>
    <mergeCell ref="A4:O4"/>
    <mergeCell ref="A7:O7"/>
    <mergeCell ref="D11:E11"/>
    <mergeCell ref="J11:K11"/>
    <mergeCell ref="A11:C11"/>
    <mergeCell ref="L12:M12"/>
    <mergeCell ref="D12:E12"/>
    <mergeCell ref="J10:K10"/>
    <mergeCell ref="N11:O11"/>
    <mergeCell ref="F11:G11"/>
    <mergeCell ref="H11:I11"/>
    <mergeCell ref="H10:I10"/>
    <mergeCell ref="L10:M10"/>
    <mergeCell ref="L11:M11"/>
    <mergeCell ref="A13:C13"/>
    <mergeCell ref="D13:E13"/>
    <mergeCell ref="F13:G13"/>
    <mergeCell ref="D14:E14"/>
    <mergeCell ref="F14:G14"/>
    <mergeCell ref="H12:I12"/>
    <mergeCell ref="A12:C12"/>
    <mergeCell ref="H13:I13"/>
    <mergeCell ref="A14:C14"/>
    <mergeCell ref="H14:I14"/>
    <mergeCell ref="A15:C15"/>
    <mergeCell ref="A17:C17"/>
    <mergeCell ref="F16:G16"/>
    <mergeCell ref="D15:E15"/>
    <mergeCell ref="F15:G15"/>
    <mergeCell ref="A19:C19"/>
    <mergeCell ref="A20:C20"/>
    <mergeCell ref="D19:E19"/>
    <mergeCell ref="D23:E23"/>
    <mergeCell ref="F17:G17"/>
    <mergeCell ref="A23:C23"/>
    <mergeCell ref="D20:E20"/>
    <mergeCell ref="F19:G19"/>
    <mergeCell ref="F20:G20"/>
    <mergeCell ref="A18:C18"/>
    <mergeCell ref="A22:C22"/>
    <mergeCell ref="A21:C21"/>
    <mergeCell ref="D21:E21"/>
    <mergeCell ref="F21:G21"/>
    <mergeCell ref="F23:G23"/>
    <mergeCell ref="F22:G22"/>
    <mergeCell ref="J27:K27"/>
    <mergeCell ref="F26:G26"/>
    <mergeCell ref="H26:I26"/>
    <mergeCell ref="J26:K26"/>
    <mergeCell ref="A24:C24"/>
    <mergeCell ref="D22:E22"/>
    <mergeCell ref="L35:M35"/>
    <mergeCell ref="L34:M34"/>
    <mergeCell ref="A27:C27"/>
    <mergeCell ref="F27:G27"/>
    <mergeCell ref="A29:C29"/>
    <mergeCell ref="H24:I24"/>
    <mergeCell ref="F28:G28"/>
    <mergeCell ref="A32:C32"/>
    <mergeCell ref="D28:E28"/>
    <mergeCell ref="A31:C31"/>
    <mergeCell ref="N36:O36"/>
    <mergeCell ref="F36:G36"/>
    <mergeCell ref="H36:I36"/>
    <mergeCell ref="L36:M36"/>
    <mergeCell ref="D31:E31"/>
    <mergeCell ref="D32:E32"/>
    <mergeCell ref="F33:G33"/>
    <mergeCell ref="L33:M33"/>
    <mergeCell ref="H34:I34"/>
    <mergeCell ref="N15:O15"/>
    <mergeCell ref="H15:I15"/>
    <mergeCell ref="J15:K15"/>
    <mergeCell ref="F30:G30"/>
    <mergeCell ref="F29:G29"/>
    <mergeCell ref="H19:I19"/>
    <mergeCell ref="H20:I20"/>
    <mergeCell ref="J19:K19"/>
    <mergeCell ref="N21:O21"/>
    <mergeCell ref="L21:M21"/>
    <mergeCell ref="J21:K21"/>
    <mergeCell ref="H23:I23"/>
    <mergeCell ref="H21:I21"/>
    <mergeCell ref="L13:M13"/>
    <mergeCell ref="J24:K24"/>
    <mergeCell ref="H25:I25"/>
    <mergeCell ref="J25:K25"/>
    <mergeCell ref="L25:M25"/>
    <mergeCell ref="L15:M15"/>
    <mergeCell ref="L16:M16"/>
    <mergeCell ref="N13:O13"/>
    <mergeCell ref="L14:M14"/>
    <mergeCell ref="N14:O14"/>
    <mergeCell ref="J13:K13"/>
    <mergeCell ref="J20:K20"/>
    <mergeCell ref="L19:M19"/>
    <mergeCell ref="L20:M20"/>
    <mergeCell ref="N19:O19"/>
    <mergeCell ref="N20:O20"/>
    <mergeCell ref="J14:K14"/>
    <mergeCell ref="L26:M26"/>
    <mergeCell ref="F24:G24"/>
    <mergeCell ref="N31:O31"/>
    <mergeCell ref="L32:M32"/>
    <mergeCell ref="N32:O32"/>
    <mergeCell ref="F31:G31"/>
    <mergeCell ref="F32:G32"/>
    <mergeCell ref="H31:I31"/>
    <mergeCell ref="H32:I32"/>
    <mergeCell ref="F25:G25"/>
    <mergeCell ref="B46:E46"/>
    <mergeCell ref="F46:O46"/>
    <mergeCell ref="B47:E47"/>
    <mergeCell ref="F47:O47"/>
    <mergeCell ref="B48:E48"/>
    <mergeCell ref="F48:O48"/>
    <mergeCell ref="K62:L62"/>
    <mergeCell ref="D62:E62"/>
    <mergeCell ref="F62:G62"/>
    <mergeCell ref="H62:J62"/>
    <mergeCell ref="M62:O62"/>
    <mergeCell ref="B62:C62"/>
    <mergeCell ref="D71:F71"/>
    <mergeCell ref="G71:I71"/>
    <mergeCell ref="J71:L71"/>
    <mergeCell ref="M71:O71"/>
    <mergeCell ref="A71:C71"/>
    <mergeCell ref="G74:I74"/>
    <mergeCell ref="A74:C74"/>
    <mergeCell ref="M74:O74"/>
    <mergeCell ref="J74:L74"/>
    <mergeCell ref="D74:F74"/>
    <mergeCell ref="G77:I77"/>
    <mergeCell ref="D77:F77"/>
    <mergeCell ref="A77:C77"/>
    <mergeCell ref="M77:O77"/>
    <mergeCell ref="J77:L77"/>
  </mergeCells>
  <phoneticPr fontId="3" type="noConversion"/>
  <pageMargins left="1.18110236220472" right="0.393700787401575" top="0.78740157480315" bottom="0.78740157480315" header="0.275590551181102" footer="0.15748031496063"/>
  <pageSetup paperSize="9" scale="46" orientation="landscape" horizontalDpi="1200" verticalDpi="1200" r:id="rId1"/>
  <headerFooter alignWithMargins="0">
    <oddHeader>&amp;C&amp;"Times New Roman,обычный"&amp;14 
13
&amp;R
&amp;"Times New Roman,обычный"&amp;14Продовження додатка 1
Таблиця 6
</oddHeader>
  </headerFooter>
  <rowBreaks count="1" manualBreakCount="1">
    <brk id="49" max="16383" man="1"/>
  </rowBreaks>
  <ignoredErrors>
    <ignoredError sqref="D58:G58 H58:J58 K58:M58 K6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E56"/>
  <sheetViews>
    <sheetView view="pageBreakPreview" zoomScale="48" zoomScaleNormal="60" zoomScaleSheetLayoutView="48" workbookViewId="0">
      <selection activeCell="G39" sqref="G39"/>
    </sheetView>
  </sheetViews>
  <sheetFormatPr defaultRowHeight="18.75"/>
  <cols>
    <col min="1" max="1" width="8.28515625" style="2" customWidth="1"/>
    <col min="2" max="2" width="28.7109375" style="2" customWidth="1"/>
    <col min="3" max="6" width="11.28515625" style="2" customWidth="1"/>
    <col min="7" max="7" width="16.42578125" style="2" customWidth="1"/>
    <col min="8" max="11" width="11" style="2" customWidth="1"/>
    <col min="12" max="12" width="16.42578125" style="2" customWidth="1"/>
    <col min="13" max="16" width="11" style="2" customWidth="1"/>
    <col min="17" max="17" width="15.42578125" style="2" customWidth="1"/>
    <col min="18" max="31" width="11" style="2" customWidth="1"/>
    <col min="32" max="16384" width="9.140625" style="2"/>
  </cols>
  <sheetData>
    <row r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Q1" s="32"/>
      <c r="R1" s="32"/>
      <c r="S1" s="32"/>
      <c r="T1" s="32"/>
      <c r="U1" s="32"/>
      <c r="AB1" s="336"/>
      <c r="AC1" s="337"/>
      <c r="AD1" s="337"/>
      <c r="AE1" s="337"/>
    </row>
    <row r="2" ht="18.75" customHeight="1">
      <c r="B2" s="44" t="s">
        <v>336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ht="41.25" customHeight="1">
      <c r="A4" s="211" t="s">
        <v>52</v>
      </c>
      <c r="B4" s="211" t="s">
        <v>177</v>
      </c>
      <c r="C4" s="347" t="s">
        <v>178</v>
      </c>
      <c r="D4" s="348"/>
      <c r="E4" s="348"/>
      <c r="F4" s="349"/>
      <c r="G4" s="347" t="s">
        <v>265</v>
      </c>
      <c r="H4" s="348"/>
      <c r="I4" s="348"/>
      <c r="J4" s="348"/>
      <c r="K4" s="348"/>
      <c r="L4" s="348"/>
      <c r="M4" s="349"/>
      <c r="N4" s="221" t="s">
        <v>179</v>
      </c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365" t="s">
        <v>343</v>
      </c>
      <c r="AA4" s="366"/>
      <c r="AB4" s="367"/>
      <c r="AC4" s="359" t="s">
        <v>344</v>
      </c>
      <c r="AD4" s="360"/>
      <c r="AE4" s="361"/>
    </row>
    <row r="5" ht="48.75" customHeight="1">
      <c r="A5" s="212"/>
      <c r="B5" s="212"/>
      <c r="C5" s="350"/>
      <c r="D5" s="351"/>
      <c r="E5" s="351"/>
      <c r="F5" s="352"/>
      <c r="G5" s="350"/>
      <c r="H5" s="351"/>
      <c r="I5" s="351"/>
      <c r="J5" s="351"/>
      <c r="K5" s="351"/>
      <c r="L5" s="351"/>
      <c r="M5" s="352"/>
      <c r="N5" s="221" t="s">
        <v>345</v>
      </c>
      <c r="O5" s="222"/>
      <c r="P5" s="222"/>
      <c r="Q5" s="223"/>
      <c r="R5" s="221" t="s">
        <v>346</v>
      </c>
      <c r="S5" s="222"/>
      <c r="T5" s="222"/>
      <c r="U5" s="223"/>
      <c r="V5" s="221" t="s">
        <v>347</v>
      </c>
      <c r="W5" s="222"/>
      <c r="X5" s="222"/>
      <c r="Y5" s="223"/>
      <c r="Z5" s="368"/>
      <c r="AA5" s="368"/>
      <c r="AB5" s="369"/>
      <c r="AC5" s="362"/>
      <c r="AD5" s="363"/>
      <c r="AE5" s="364"/>
    </row>
    <row r="6" ht="18" customHeight="1">
      <c r="A6" s="69">
        <v>1</v>
      </c>
      <c r="B6" s="70">
        <v>2</v>
      </c>
      <c r="C6" s="305">
        <v>3</v>
      </c>
      <c r="D6" s="306"/>
      <c r="E6" s="306"/>
      <c r="F6" s="307"/>
      <c r="G6" s="305">
        <v>4</v>
      </c>
      <c r="H6" s="306"/>
      <c r="I6" s="306"/>
      <c r="J6" s="306"/>
      <c r="K6" s="306"/>
      <c r="L6" s="306"/>
      <c r="M6" s="307"/>
      <c r="N6" s="353">
        <v>5</v>
      </c>
      <c r="O6" s="354"/>
      <c r="P6" s="354"/>
      <c r="Q6" s="355"/>
      <c r="R6" s="353">
        <v>6</v>
      </c>
      <c r="S6" s="354"/>
      <c r="T6" s="354"/>
      <c r="U6" s="355"/>
      <c r="V6" s="353">
        <v>7</v>
      </c>
      <c r="W6" s="354"/>
      <c r="X6" s="354"/>
      <c r="Y6" s="355"/>
      <c r="Z6" s="354">
        <v>8</v>
      </c>
      <c r="AA6" s="354"/>
      <c r="AB6" s="355"/>
      <c r="AC6" s="353">
        <v>9</v>
      </c>
      <c r="AD6" s="354"/>
      <c r="AE6" s="355"/>
    </row>
    <row r="7" ht="20.1" customHeight="1">
      <c r="A7" s="69">
        <v>1</v>
      </c>
      <c r="B7" s="70" t="s">
        <v>603</v>
      </c>
      <c r="C7" s="305" t="s">
        <v>604</v>
      </c>
      <c r="D7" s="306"/>
      <c r="E7" s="306"/>
      <c r="F7" s="307"/>
      <c r="G7" s="318" t="s">
        <v>605</v>
      </c>
      <c r="H7" s="319"/>
      <c r="I7" s="319"/>
      <c r="J7" s="319"/>
      <c r="K7" s="319"/>
      <c r="L7" s="319"/>
      <c r="M7" s="320"/>
      <c r="N7" s="341">
        <v>81</v>
      </c>
      <c r="O7" s="342"/>
      <c r="P7" s="342"/>
      <c r="Q7" s="343"/>
      <c r="R7" s="341">
        <v>80</v>
      </c>
      <c r="S7" s="342"/>
      <c r="T7" s="342"/>
      <c r="U7" s="343"/>
      <c r="V7" s="341">
        <v>80</v>
      </c>
      <c r="W7" s="342"/>
      <c r="X7" s="342"/>
      <c r="Y7" s="343"/>
      <c r="Z7" s="342" t="e">
        <f>(V7/R7)*100</f>
        <v>#DIV/0!</v>
      </c>
      <c r="AA7" s="342"/>
      <c r="AB7" s="343"/>
      <c r="AC7" s="342" t="e">
        <f>(V7/N7)*100</f>
        <v>#DIV/0!</v>
      </c>
      <c r="AD7" s="342"/>
      <c r="AE7" s="343"/>
    </row>
    <row r="8" ht="20.1" customHeight="1">
      <c r="A8" s="324" t="s">
        <v>54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6"/>
      <c r="N8" s="344">
        <f>SUM(N7:N7)</f>
        <v>0</v>
      </c>
      <c r="O8" s="345"/>
      <c r="P8" s="345"/>
      <c r="Q8" s="346"/>
      <c r="R8" s="344">
        <f>SUM(R7:R7)</f>
        <v>0</v>
      </c>
      <c r="S8" s="345"/>
      <c r="T8" s="345"/>
      <c r="U8" s="346"/>
      <c r="V8" s="344">
        <f>SUM(V7:V7)</f>
        <v>0</v>
      </c>
      <c r="W8" s="345"/>
      <c r="X8" s="345"/>
      <c r="Y8" s="346"/>
      <c r="Z8" s="342" t="e">
        <f>(V8/R8)*100</f>
        <v>#DIV/0!</v>
      </c>
      <c r="AA8" s="342"/>
      <c r="AB8" s="343"/>
      <c r="AC8" s="342" t="e">
        <f>(V8/N8)*100</f>
        <v>#DIV/0!</v>
      </c>
      <c r="AD8" s="342"/>
      <c r="AE8" s="343"/>
    </row>
    <row r="9" ht="18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9"/>
      <c r="N9" s="39"/>
      <c r="O9" s="39"/>
      <c r="P9" s="39"/>
      <c r="Q9" s="60"/>
      <c r="R9" s="60"/>
      <c r="S9" s="60"/>
      <c r="T9" s="60"/>
      <c r="U9" s="60"/>
      <c r="V9" s="60"/>
      <c r="W9" s="61"/>
      <c r="X9" s="61"/>
      <c r="Y9" s="61"/>
      <c r="Z9" s="61"/>
      <c r="AA9" s="61"/>
      <c r="AB9" s="61"/>
      <c r="AC9" s="61"/>
      <c r="AD9" s="61"/>
      <c r="AE9" s="61"/>
    </row>
    <row r="10" s="44" customFormat="1" ht="18.75" customHeight="1">
      <c r="B10" s="44" t="s">
        <v>337</v>
      </c>
    </row>
    <row r="11" s="44" customFormat="1" ht="18.75" customHeight="1">
</row>
    <row r="12" ht="39.75" customHeight="1">
      <c r="A12" s="234" t="s">
        <v>52</v>
      </c>
      <c r="B12" s="234" t="s">
        <v>180</v>
      </c>
      <c r="C12" s="225" t="s">
        <v>177</v>
      </c>
      <c r="D12" s="225"/>
      <c r="E12" s="225"/>
      <c r="F12" s="225"/>
      <c r="G12" s="347" t="s">
        <v>265</v>
      </c>
      <c r="H12" s="348"/>
      <c r="I12" s="348"/>
      <c r="J12" s="348"/>
      <c r="K12" s="348"/>
      <c r="L12" s="348"/>
      <c r="M12" s="349"/>
      <c r="N12" s="347" t="s">
        <v>181</v>
      </c>
      <c r="O12" s="348"/>
      <c r="P12" s="349"/>
      <c r="Q12" s="347" t="s">
        <v>179</v>
      </c>
      <c r="R12" s="348"/>
      <c r="S12" s="348"/>
      <c r="T12" s="348"/>
      <c r="U12" s="348"/>
      <c r="V12" s="348"/>
      <c r="W12" s="348"/>
      <c r="X12" s="348"/>
      <c r="Y12" s="349"/>
      <c r="Z12" s="359" t="s">
        <v>343</v>
      </c>
      <c r="AA12" s="360"/>
      <c r="AB12" s="361"/>
      <c r="AC12" s="359" t="s">
        <v>344</v>
      </c>
      <c r="AD12" s="360"/>
      <c r="AE12" s="361"/>
    </row>
    <row r="13" ht="18.75" customHeight="1">
      <c r="A13" s="234"/>
      <c r="B13" s="234"/>
      <c r="C13" s="225"/>
      <c r="D13" s="225"/>
      <c r="E13" s="225"/>
      <c r="F13" s="225"/>
      <c r="G13" s="356"/>
      <c r="H13" s="333"/>
      <c r="I13" s="333"/>
      <c r="J13" s="333"/>
      <c r="K13" s="333"/>
      <c r="L13" s="333"/>
      <c r="M13" s="357"/>
      <c r="N13" s="356"/>
      <c r="O13" s="333"/>
      <c r="P13" s="357"/>
      <c r="Q13" s="225" t="s">
        <v>345</v>
      </c>
      <c r="R13" s="225"/>
      <c r="S13" s="225"/>
      <c r="T13" s="225" t="s">
        <v>346</v>
      </c>
      <c r="U13" s="225"/>
      <c r="V13" s="225"/>
      <c r="W13" s="225" t="s">
        <v>347</v>
      </c>
      <c r="X13" s="225"/>
      <c r="Y13" s="225"/>
      <c r="Z13" s="370"/>
      <c r="AA13" s="371"/>
      <c r="AB13" s="372"/>
      <c r="AC13" s="370"/>
      <c r="AD13" s="371"/>
      <c r="AE13" s="372"/>
    </row>
    <row r="14" ht="27.75" customHeight="1">
      <c r="A14" s="234"/>
      <c r="B14" s="234"/>
      <c r="C14" s="225"/>
      <c r="D14" s="225"/>
      <c r="E14" s="225"/>
      <c r="F14" s="225"/>
      <c r="G14" s="350"/>
      <c r="H14" s="351"/>
      <c r="I14" s="351"/>
      <c r="J14" s="351"/>
      <c r="K14" s="351"/>
      <c r="L14" s="351"/>
      <c r="M14" s="352"/>
      <c r="N14" s="350"/>
      <c r="O14" s="351"/>
      <c r="P14" s="352"/>
      <c r="Q14" s="225"/>
      <c r="R14" s="225"/>
      <c r="S14" s="225"/>
      <c r="T14" s="225"/>
      <c r="U14" s="225"/>
      <c r="V14" s="225"/>
      <c r="W14" s="225"/>
      <c r="X14" s="225"/>
      <c r="Y14" s="225"/>
      <c r="Z14" s="362"/>
      <c r="AA14" s="363"/>
      <c r="AB14" s="364"/>
      <c r="AC14" s="362"/>
      <c r="AD14" s="363"/>
      <c r="AE14" s="364"/>
    </row>
    <row r="15" ht="18" customHeight="1">
      <c r="A15" s="69">
        <v>1</v>
      </c>
      <c r="B15" s="69">
        <v>2</v>
      </c>
      <c r="C15" s="321">
        <v>3</v>
      </c>
      <c r="D15" s="321"/>
      <c r="E15" s="321"/>
      <c r="F15" s="321"/>
      <c r="G15" s="305">
        <v>4</v>
      </c>
      <c r="H15" s="306"/>
      <c r="I15" s="306"/>
      <c r="J15" s="306"/>
      <c r="K15" s="306"/>
      <c r="L15" s="306"/>
      <c r="M15" s="307"/>
      <c r="N15" s="305">
        <v>5</v>
      </c>
      <c r="O15" s="306"/>
      <c r="P15" s="307"/>
      <c r="Q15" s="305">
        <v>6</v>
      </c>
      <c r="R15" s="306"/>
      <c r="S15" s="307"/>
      <c r="T15" s="305">
        <v>7</v>
      </c>
      <c r="U15" s="306"/>
      <c r="V15" s="307"/>
      <c r="W15" s="305">
        <v>8</v>
      </c>
      <c r="X15" s="306"/>
      <c r="Y15" s="307"/>
      <c r="Z15" s="305">
        <v>9</v>
      </c>
      <c r="AA15" s="306"/>
      <c r="AB15" s="307"/>
      <c r="AC15" s="305">
        <v>10</v>
      </c>
      <c r="AD15" s="306"/>
      <c r="AE15" s="307"/>
    </row>
    <row r="16" ht="20.1" customHeight="1">
      <c r="A16" s="105">
        <v>1</v>
      </c>
      <c r="B16" s="97" t="s">
        <v>486</v>
      </c>
      <c r="C16" s="322" t="s">
        <v>486</v>
      </c>
      <c r="D16" s="322"/>
      <c r="E16" s="322"/>
      <c r="F16" s="322"/>
      <c r="G16" s="318" t="s">
        <v>486</v>
      </c>
      <c r="H16" s="319"/>
      <c r="I16" s="319"/>
      <c r="J16" s="319"/>
      <c r="K16" s="319"/>
      <c r="L16" s="319"/>
      <c r="M16" s="320"/>
      <c r="N16" s="314" t="s">
        <v>486</v>
      </c>
      <c r="O16" s="315"/>
      <c r="P16" s="316"/>
      <c r="Q16" s="311">
        <v>0</v>
      </c>
      <c r="R16" s="312"/>
      <c r="S16" s="313"/>
      <c r="T16" s="311">
        <v>0</v>
      </c>
      <c r="U16" s="312"/>
      <c r="V16" s="313"/>
      <c r="W16" s="311">
        <v>0</v>
      </c>
      <c r="X16" s="312"/>
      <c r="Y16" s="313"/>
      <c r="Z16" s="309" t="e">
        <f>(W16/T16)*100</f>
        <v>#DIV/0!</v>
      </c>
      <c r="AA16" s="309"/>
      <c r="AB16" s="310"/>
      <c r="AC16" s="308" t="e">
        <f>(W16/Q16)*100</f>
        <v>#DIV/0!</v>
      </c>
      <c r="AD16" s="309"/>
      <c r="AE16" s="310"/>
    </row>
    <row r="17" ht="20.1" customHeight="1">
      <c r="A17" s="324" t="s">
        <v>54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6"/>
      <c r="N17" s="324"/>
      <c r="O17" s="325"/>
      <c r="P17" s="326"/>
      <c r="Q17" s="327">
        <f>SUM(Q16:Q16)</f>
        <v>0</v>
      </c>
      <c r="R17" s="328"/>
      <c r="S17" s="329"/>
      <c r="T17" s="327">
        <f>SUM(T16:T16)</f>
        <v>0</v>
      </c>
      <c r="U17" s="328"/>
      <c r="V17" s="329"/>
      <c r="W17" s="327">
        <f>SUM(W16:W16)</f>
        <v>0</v>
      </c>
      <c r="X17" s="328"/>
      <c r="Y17" s="329"/>
      <c r="Z17" s="309" t="e">
        <f>(W17/T17)*100</f>
        <v>#DIV/0!</v>
      </c>
      <c r="AA17" s="309"/>
      <c r="AB17" s="310"/>
      <c r="AC17" s="308" t="e">
        <f>(W17/Q17)*100</f>
        <v>#DIV/0!</v>
      </c>
      <c r="AD17" s="309"/>
      <c r="AE17" s="310"/>
    </row>
    <row r="18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Q18" s="32"/>
      <c r="R18" s="32"/>
      <c r="S18" s="32"/>
      <c r="T18" s="32"/>
      <c r="U18" s="32"/>
      <c r="AE18" s="32"/>
    </row>
    <row r="19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Q19" s="32"/>
      <c r="R19" s="32"/>
      <c r="S19" s="32"/>
      <c r="T19" s="32"/>
      <c r="U19" s="32"/>
      <c r="AE19" s="32"/>
    </row>
    <row r="20" s="44" customFormat="1" ht="18.75" customHeight="1">
      <c r="B20" s="44" t="s">
        <v>193</v>
      </c>
    </row>
    <row r="21">
      <c r="A21" s="28"/>
      <c r="B21" s="28"/>
      <c r="C21" s="28"/>
      <c r="D21" s="28"/>
      <c r="E21" s="28"/>
      <c r="F21" s="28"/>
      <c r="G21" s="28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28"/>
      <c r="AE21" s="81" t="s">
        <v>400</v>
      </c>
    </row>
    <row r="22" ht="30" customHeight="1">
      <c r="A22" s="225" t="s">
        <v>52</v>
      </c>
      <c r="B22" s="225" t="s">
        <v>205</v>
      </c>
      <c r="C22" s="225"/>
      <c r="D22" s="225"/>
      <c r="E22" s="225"/>
      <c r="F22" s="225"/>
      <c r="G22" s="225" t="s">
        <v>53</v>
      </c>
      <c r="H22" s="225"/>
      <c r="I22" s="225"/>
      <c r="J22" s="225"/>
      <c r="K22" s="225"/>
      <c r="L22" s="225" t="s">
        <v>93</v>
      </c>
      <c r="M22" s="225"/>
      <c r="N22" s="225"/>
      <c r="O22" s="225"/>
      <c r="P22" s="225"/>
      <c r="Q22" s="225" t="s">
        <v>243</v>
      </c>
      <c r="R22" s="225"/>
      <c r="S22" s="225"/>
      <c r="T22" s="225"/>
      <c r="U22" s="225"/>
      <c r="V22" s="225" t="s">
        <v>127</v>
      </c>
      <c r="W22" s="225"/>
      <c r="X22" s="225"/>
      <c r="Y22" s="225"/>
      <c r="Z22" s="225"/>
      <c r="AA22" s="225" t="s">
        <v>54</v>
      </c>
      <c r="AB22" s="225"/>
      <c r="AC22" s="225"/>
      <c r="AD22" s="225"/>
      <c r="AE22" s="225"/>
    </row>
    <row r="23" ht="30" customHeight="1">
      <c r="A23" s="225"/>
      <c r="B23" s="225"/>
      <c r="C23" s="225"/>
      <c r="D23" s="225"/>
      <c r="E23" s="225"/>
      <c r="F23" s="225"/>
      <c r="G23" s="225" t="s">
        <v>83</v>
      </c>
      <c r="H23" s="225" t="s">
        <v>98</v>
      </c>
      <c r="I23" s="225"/>
      <c r="J23" s="225"/>
      <c r="K23" s="225"/>
      <c r="L23" s="225" t="s">
        <v>83</v>
      </c>
      <c r="M23" s="225" t="s">
        <v>98</v>
      </c>
      <c r="N23" s="225"/>
      <c r="O23" s="225"/>
      <c r="P23" s="225"/>
      <c r="Q23" s="225" t="s">
        <v>83</v>
      </c>
      <c r="R23" s="225" t="s">
        <v>98</v>
      </c>
      <c r="S23" s="225"/>
      <c r="T23" s="225"/>
      <c r="U23" s="225"/>
      <c r="V23" s="225" t="s">
        <v>83</v>
      </c>
      <c r="W23" s="225" t="s">
        <v>98</v>
      </c>
      <c r="X23" s="225"/>
      <c r="Y23" s="225"/>
      <c r="Z23" s="225"/>
      <c r="AA23" s="225" t="s">
        <v>83</v>
      </c>
      <c r="AB23" s="225" t="s">
        <v>98</v>
      </c>
      <c r="AC23" s="225"/>
      <c r="AD23" s="225"/>
      <c r="AE23" s="225"/>
    </row>
    <row r="24" ht="39.95" customHeight="1">
      <c r="A24" s="225"/>
      <c r="B24" s="225"/>
      <c r="C24" s="225"/>
      <c r="D24" s="225"/>
      <c r="E24" s="225"/>
      <c r="F24" s="225"/>
      <c r="G24" s="225"/>
      <c r="H24" s="8" t="s">
        <v>76</v>
      </c>
      <c r="I24" s="8" t="s">
        <v>77</v>
      </c>
      <c r="J24" s="8" t="s">
        <v>75</v>
      </c>
      <c r="K24" s="8" t="s">
        <v>70</v>
      </c>
      <c r="L24" s="225"/>
      <c r="M24" s="8" t="s">
        <v>76</v>
      </c>
      <c r="N24" s="8" t="s">
        <v>77</v>
      </c>
      <c r="O24" s="8" t="s">
        <v>75</v>
      </c>
      <c r="P24" s="8" t="s">
        <v>70</v>
      </c>
      <c r="Q24" s="225"/>
      <c r="R24" s="8" t="s">
        <v>76</v>
      </c>
      <c r="S24" s="8" t="s">
        <v>77</v>
      </c>
      <c r="T24" s="8" t="s">
        <v>75</v>
      </c>
      <c r="U24" s="8" t="s">
        <v>70</v>
      </c>
      <c r="V24" s="225"/>
      <c r="W24" s="8" t="s">
        <v>76</v>
      </c>
      <c r="X24" s="8" t="s">
        <v>77</v>
      </c>
      <c r="Y24" s="8" t="s">
        <v>75</v>
      </c>
      <c r="Z24" s="8" t="s">
        <v>70</v>
      </c>
      <c r="AA24" s="225"/>
      <c r="AB24" s="8" t="s">
        <v>76</v>
      </c>
      <c r="AC24" s="8" t="s">
        <v>77</v>
      </c>
      <c r="AD24" s="8" t="s">
        <v>75</v>
      </c>
      <c r="AE24" s="8" t="s">
        <v>70</v>
      </c>
    </row>
    <row r="25" ht="18" customHeight="1">
      <c r="A25" s="8">
        <v>1</v>
      </c>
      <c r="B25" s="225">
        <v>2</v>
      </c>
      <c r="C25" s="225"/>
      <c r="D25" s="225"/>
      <c r="E25" s="225"/>
      <c r="F25" s="225"/>
      <c r="G25" s="8">
        <v>3</v>
      </c>
      <c r="H25" s="8">
        <v>4</v>
      </c>
      <c r="I25" s="8">
        <v>5</v>
      </c>
      <c r="J25" s="8">
        <v>6</v>
      </c>
      <c r="K25" s="8">
        <v>7</v>
      </c>
      <c r="L25" s="8">
        <v>8</v>
      </c>
      <c r="M25" s="8">
        <v>9</v>
      </c>
      <c r="N25" s="8">
        <v>10</v>
      </c>
      <c r="O25" s="8">
        <v>11</v>
      </c>
      <c r="P25" s="8">
        <v>12</v>
      </c>
      <c r="Q25" s="8">
        <v>13</v>
      </c>
      <c r="R25" s="8">
        <v>14</v>
      </c>
      <c r="S25" s="8">
        <v>15</v>
      </c>
      <c r="T25" s="8">
        <v>16</v>
      </c>
      <c r="U25" s="8">
        <v>17</v>
      </c>
      <c r="V25" s="7">
        <v>18</v>
      </c>
      <c r="W25" s="7">
        <v>19</v>
      </c>
      <c r="X25" s="7">
        <v>20</v>
      </c>
      <c r="Y25" s="7">
        <v>21</v>
      </c>
      <c r="Z25" s="7">
        <v>22</v>
      </c>
      <c r="AA25" s="7">
        <v>23</v>
      </c>
      <c r="AB25" s="7">
        <v>24</v>
      </c>
      <c r="AC25" s="7">
        <v>25</v>
      </c>
      <c r="AD25" s="7">
        <v>26</v>
      </c>
      <c r="AE25" s="7">
        <v>27</v>
      </c>
    </row>
    <row r="26" ht="20.1" customHeight="1">
      <c r="A26" s="101">
        <v>1</v>
      </c>
      <c r="B26" s="335" t="s">
        <v>380</v>
      </c>
      <c r="C26" s="335"/>
      <c r="D26" s="335"/>
      <c r="E26" s="335"/>
      <c r="F26" s="335"/>
      <c r="G26" s="180">
        <f>SUM(H26,I26,J26,K26)</f>
        <v>0</v>
      </c>
      <c r="H26" s="173">
        <v>0</v>
      </c>
      <c r="I26" s="173">
        <v>0</v>
      </c>
      <c r="J26" s="173">
        <v>0</v>
      </c>
      <c r="K26" s="173">
        <v>0</v>
      </c>
      <c r="L26" s="180">
        <f>SUM(M26,N26,O26,P26)</f>
        <v>0</v>
      </c>
      <c r="M26" s="173">
        <v>0</v>
      </c>
      <c r="N26" s="173">
        <v>0</v>
      </c>
      <c r="O26" s="173">
        <v>0</v>
      </c>
      <c r="P26" s="173">
        <v>0</v>
      </c>
      <c r="Q26" s="180">
        <f>SUM(R26,S26,T26,U26)</f>
        <v>0</v>
      </c>
      <c r="R26" s="173">
        <v>14</v>
      </c>
      <c r="S26" s="173">
        <v>11</v>
      </c>
      <c r="T26" s="173">
        <v>11</v>
      </c>
      <c r="U26" s="173">
        <v>11</v>
      </c>
      <c r="V26" s="180">
        <f>SUM(W26,X26,Y26,Z26)</f>
        <v>0</v>
      </c>
      <c r="W26" s="173">
        <v>0</v>
      </c>
      <c r="X26" s="173">
        <v>0</v>
      </c>
      <c r="Y26" s="173">
        <v>0</v>
      </c>
      <c r="Z26" s="173">
        <v>0</v>
      </c>
      <c r="AA26" s="180">
        <f>SUM(AB26,AC26,AD26,AE26)</f>
        <v>0</v>
      </c>
      <c r="AB26" s="173">
        <f>SUM(H26,M26,R26,W26)</f>
        <v>0</v>
      </c>
      <c r="AC26" s="173">
        <f>SUM(I26,N26,S26,X26)</f>
        <v>0</v>
      </c>
      <c r="AD26" s="173">
        <f>SUM(J26,O26,T26,Y26)</f>
        <v>0</v>
      </c>
      <c r="AE26" s="173">
        <f>SUM(K26,P26,U26,Z26)</f>
        <v>0</v>
      </c>
    </row>
    <row r="27" ht="20.1" customHeight="1">
      <c r="A27" s="338" t="s">
        <v>54</v>
      </c>
      <c r="B27" s="339"/>
      <c r="C27" s="339"/>
      <c r="D27" s="339"/>
      <c r="E27" s="339"/>
      <c r="F27" s="340"/>
      <c r="G27" s="181">
        <f>SUM(G26:G26)</f>
        <v>0</v>
      </c>
      <c r="H27" s="181">
        <f>SUM(H26:H26)</f>
        <v>0</v>
      </c>
      <c r="I27" s="181">
        <f>SUM(I26:I26)</f>
        <v>0</v>
      </c>
      <c r="J27" s="181">
        <f>SUM(J26:J26)</f>
        <v>0</v>
      </c>
      <c r="K27" s="181">
        <f>SUM(K26:K26)</f>
        <v>0</v>
      </c>
      <c r="L27" s="181">
        <f>SUM(L26:L26)</f>
        <v>0</v>
      </c>
      <c r="M27" s="181">
        <f>SUM(M26:M26)</f>
        <v>0</v>
      </c>
      <c r="N27" s="181">
        <f>SUM(N26:N26)</f>
        <v>0</v>
      </c>
      <c r="O27" s="181">
        <f>SUM(O26:O26)</f>
        <v>0</v>
      </c>
      <c r="P27" s="181">
        <f>SUM(P26:P26)</f>
        <v>0</v>
      </c>
      <c r="Q27" s="181">
        <f>SUM(Q26:Q26)</f>
        <v>0</v>
      </c>
      <c r="R27" s="181">
        <f>SUM(R26:R26)</f>
        <v>0</v>
      </c>
      <c r="S27" s="181">
        <f>SUM(S26:S26)</f>
        <v>0</v>
      </c>
      <c r="T27" s="181">
        <f>SUM(T26:T26)</f>
        <v>0</v>
      </c>
      <c r="U27" s="181">
        <f>SUM(U26:U26)</f>
        <v>0</v>
      </c>
      <c r="V27" s="181">
        <f>SUM(V26:V26)</f>
        <v>0</v>
      </c>
      <c r="W27" s="181">
        <f>SUM(W26:W26)</f>
        <v>0</v>
      </c>
      <c r="X27" s="181">
        <f>SUM(X26:X26)</f>
        <v>0</v>
      </c>
      <c r="Y27" s="181">
        <f>SUM(Y26:Y26)</f>
        <v>0</v>
      </c>
      <c r="Z27" s="181">
        <f>SUM(Z26:Z26)</f>
        <v>0</v>
      </c>
      <c r="AA27" s="181">
        <f>SUM(AA26:AA26)</f>
        <v>0</v>
      </c>
      <c r="AB27" s="181">
        <f>SUM(AB26:AB26)</f>
        <v>0</v>
      </c>
      <c r="AC27" s="181">
        <f>SUM(AC26:AC26)</f>
        <v>0</v>
      </c>
      <c r="AD27" s="181">
        <f>SUM(AD26:AD26)</f>
        <v>0</v>
      </c>
      <c r="AE27" s="181">
        <f>SUM(AE26:AE26)</f>
        <v>0</v>
      </c>
    </row>
    <row r="28" ht="20.1" customHeight="1">
      <c r="A28" s="265" t="s">
        <v>55</v>
      </c>
      <c r="B28" s="266"/>
      <c r="C28" s="266"/>
      <c r="D28" s="266"/>
      <c r="E28" s="266"/>
      <c r="F28" s="267"/>
      <c r="G28" s="180" t="e">
        <f>G27/AA27*100</f>
        <v>#DIV/0!</v>
      </c>
      <c r="H28" s="173"/>
      <c r="I28" s="173"/>
      <c r="J28" s="173"/>
      <c r="K28" s="173"/>
      <c r="L28" s="180" t="e">
        <f>L27/AA27*100</f>
        <v>#DIV/0!</v>
      </c>
      <c r="M28" s="173"/>
      <c r="N28" s="173"/>
      <c r="O28" s="173"/>
      <c r="P28" s="173"/>
      <c r="Q28" s="180" t="e">
        <f>Q27/AA27*100</f>
        <v>#DIV/0!</v>
      </c>
      <c r="R28" s="173"/>
      <c r="S28" s="173"/>
      <c r="T28" s="173"/>
      <c r="U28" s="173"/>
      <c r="V28" s="180" t="e">
        <f>V27/AA27*100</f>
        <v>#DIV/0!</v>
      </c>
      <c r="W28" s="173"/>
      <c r="X28" s="173"/>
      <c r="Y28" s="173"/>
      <c r="Z28" s="173"/>
      <c r="AA28" s="180" t="e">
        <f>SUM(G28,L28,Q28,V28)</f>
        <v>#DIV/0!</v>
      </c>
      <c r="AB28" s="173"/>
      <c r="AC28" s="173"/>
      <c r="AD28" s="173"/>
      <c r="AE28" s="173"/>
    </row>
    <row r="29" ht="20.1" customHeight="1">
      <c r="A29" s="58"/>
      <c r="B29" s="58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58"/>
      <c r="T29" s="58"/>
      <c r="U29" s="58"/>
      <c r="V29" s="58"/>
      <c r="W29" s="100"/>
      <c r="X29" s="58"/>
      <c r="Y29" s="58"/>
      <c r="Z29" s="58"/>
      <c r="AA29" s="58"/>
    </row>
    <row r="30" ht="20.1" customHeight="1">
      <c r="A30" s="18"/>
      <c r="B30" s="1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="44" customFormat="1" ht="20.1" customHeight="1">
      <c r="B31" s="44" t="s">
        <v>206</v>
      </c>
    </row>
    <row r="32" s="82" customFormat="1" ht="20.1" customHeight="1">
      <c r="A32" s="2"/>
      <c r="B32" s="2"/>
      <c r="C32" s="2"/>
      <c r="D32" s="2"/>
      <c r="E32" s="2"/>
      <c r="F32" s="2"/>
      <c r="G32" s="2"/>
      <c r="H32" s="2"/>
      <c r="I32" s="2"/>
      <c r="K32" s="2"/>
      <c r="AE32" s="81" t="s">
        <v>400</v>
      </c>
    </row>
    <row r="33" s="83" customFormat="1" ht="34.5" customHeight="1">
      <c r="A33" s="224" t="s">
        <v>52</v>
      </c>
      <c r="B33" s="225" t="s">
        <v>476</v>
      </c>
      <c r="C33" s="225" t="s">
        <v>256</v>
      </c>
      <c r="D33" s="225"/>
      <c r="E33" s="225" t="s">
        <v>186</v>
      </c>
      <c r="F33" s="225"/>
      <c r="G33" s="225" t="s">
        <v>187</v>
      </c>
      <c r="H33" s="225"/>
      <c r="I33" s="225" t="s">
        <v>234</v>
      </c>
      <c r="J33" s="225"/>
      <c r="K33" s="225" t="s">
        <v>139</v>
      </c>
      <c r="L33" s="225"/>
      <c r="M33" s="225"/>
      <c r="N33" s="225"/>
      <c r="O33" s="225"/>
      <c r="P33" s="225"/>
      <c r="Q33" s="225"/>
      <c r="R33" s="225"/>
      <c r="S33" s="225"/>
      <c r="T33" s="225"/>
      <c r="U33" s="358" t="s">
        <v>477</v>
      </c>
      <c r="V33" s="358"/>
      <c r="W33" s="358"/>
      <c r="X33" s="358"/>
      <c r="Y33" s="358"/>
      <c r="Z33" s="358" t="s">
        <v>478</v>
      </c>
      <c r="AA33" s="358"/>
      <c r="AB33" s="358"/>
      <c r="AC33" s="358"/>
      <c r="AD33" s="358"/>
      <c r="AE33" s="358"/>
    </row>
    <row r="34" s="83" customFormat="1" ht="63.75" customHeight="1">
      <c r="A34" s="224"/>
      <c r="B34" s="225"/>
      <c r="C34" s="225"/>
      <c r="D34" s="225"/>
      <c r="E34" s="225"/>
      <c r="F34" s="225"/>
      <c r="G34" s="225"/>
      <c r="H34" s="225"/>
      <c r="I34" s="225"/>
      <c r="J34" s="225"/>
      <c r="K34" s="225" t="s">
        <v>266</v>
      </c>
      <c r="L34" s="225"/>
      <c r="M34" s="225" t="s">
        <v>267</v>
      </c>
      <c r="N34" s="225"/>
      <c r="O34" s="225" t="s">
        <v>255</v>
      </c>
      <c r="P34" s="225"/>
      <c r="Q34" s="225"/>
      <c r="R34" s="225"/>
      <c r="S34" s="225"/>
      <c r="T34" s="225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</row>
    <row r="35" s="84" customFormat="1" ht="82.5" customHeight="1">
      <c r="A35" s="224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 t="s">
        <v>235</v>
      </c>
      <c r="P35" s="225"/>
      <c r="Q35" s="225" t="s">
        <v>236</v>
      </c>
      <c r="R35" s="225"/>
      <c r="S35" s="225" t="s">
        <v>237</v>
      </c>
      <c r="T35" s="225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</row>
    <row r="36" s="83" customFormat="1" ht="18" customHeight="1">
      <c r="A36" s="7">
        <v>1</v>
      </c>
      <c r="B36" s="8">
        <v>2</v>
      </c>
      <c r="C36" s="225">
        <v>3</v>
      </c>
      <c r="D36" s="225"/>
      <c r="E36" s="225">
        <v>4</v>
      </c>
      <c r="F36" s="225"/>
      <c r="G36" s="225">
        <v>5</v>
      </c>
      <c r="H36" s="225"/>
      <c r="I36" s="225">
        <v>6</v>
      </c>
      <c r="J36" s="225"/>
      <c r="K36" s="221">
        <v>7</v>
      </c>
      <c r="L36" s="223"/>
      <c r="M36" s="221">
        <v>8</v>
      </c>
      <c r="N36" s="223"/>
      <c r="O36" s="225">
        <v>9</v>
      </c>
      <c r="P36" s="225"/>
      <c r="Q36" s="224">
        <v>10</v>
      </c>
      <c r="R36" s="224"/>
      <c r="S36" s="225">
        <v>11</v>
      </c>
      <c r="T36" s="225"/>
      <c r="U36" s="225">
        <v>12</v>
      </c>
      <c r="V36" s="225"/>
      <c r="W36" s="225"/>
      <c r="X36" s="225"/>
      <c r="Y36" s="225"/>
      <c r="Z36" s="225">
        <v>13</v>
      </c>
      <c r="AA36" s="225"/>
      <c r="AB36" s="225"/>
      <c r="AC36" s="225"/>
      <c r="AD36" s="225"/>
      <c r="AE36" s="225"/>
    </row>
    <row r="37" s="83" customFormat="1" ht="20.1" customHeight="1">
      <c r="A37" s="101">
        <v>1</v>
      </c>
      <c r="B37" s="104" t="s">
        <v>486</v>
      </c>
      <c r="C37" s="289" t="s">
        <v>486</v>
      </c>
      <c r="D37" s="289"/>
      <c r="E37" s="295">
        <v>0</v>
      </c>
      <c r="F37" s="295"/>
      <c r="G37" s="295">
        <v>0</v>
      </c>
      <c r="H37" s="295"/>
      <c r="I37" s="295">
        <v>0</v>
      </c>
      <c r="J37" s="295"/>
      <c r="K37" s="240">
        <v>0</v>
      </c>
      <c r="L37" s="242"/>
      <c r="M37" s="253">
        <f>SUM(O37,Q37,S37)</f>
        <v>0</v>
      </c>
      <c r="N37" s="254"/>
      <c r="O37" s="295">
        <v>0</v>
      </c>
      <c r="P37" s="295"/>
      <c r="Q37" s="295">
        <v>0</v>
      </c>
      <c r="R37" s="295"/>
      <c r="S37" s="295">
        <v>0</v>
      </c>
      <c r="T37" s="295"/>
      <c r="U37" s="257" t="s">
        <v>486</v>
      </c>
      <c r="V37" s="257"/>
      <c r="W37" s="257"/>
      <c r="X37" s="257"/>
      <c r="Y37" s="257"/>
      <c r="Z37" s="335" t="s">
        <v>486</v>
      </c>
      <c r="AA37" s="335"/>
      <c r="AB37" s="335"/>
      <c r="AC37" s="335"/>
      <c r="AD37" s="335"/>
      <c r="AE37" s="335"/>
    </row>
    <row r="38" s="83" customFormat="1" ht="20.1" customHeight="1">
      <c r="A38" s="229" t="s">
        <v>54</v>
      </c>
      <c r="B38" s="230"/>
      <c r="C38" s="230"/>
      <c r="D38" s="231"/>
      <c r="E38" s="323">
        <f>SUM(E37:E37)</f>
        <v>0</v>
      </c>
      <c r="F38" s="323"/>
      <c r="G38" s="323">
        <f>SUM(G37:G37)</f>
        <v>0</v>
      </c>
      <c r="H38" s="323"/>
      <c r="I38" s="323">
        <f>SUM(I37:I37)</f>
        <v>0</v>
      </c>
      <c r="J38" s="323"/>
      <c r="K38" s="323">
        <f>SUM(K37:K37)</f>
        <v>0</v>
      </c>
      <c r="L38" s="323"/>
      <c r="M38" s="323">
        <f>SUM(M37:M37)</f>
        <v>0</v>
      </c>
      <c r="N38" s="323"/>
      <c r="O38" s="323">
        <f>SUM(O37:O37)</f>
        <v>0</v>
      </c>
      <c r="P38" s="323"/>
      <c r="Q38" s="323">
        <f>SUM(Q37:Q37)</f>
        <v>0</v>
      </c>
      <c r="R38" s="323"/>
      <c r="S38" s="323">
        <f>SUM(S37:S37)</f>
        <v>0</v>
      </c>
      <c r="T38" s="323"/>
      <c r="U38" s="317"/>
      <c r="V38" s="317"/>
      <c r="W38" s="317"/>
      <c r="X38" s="317"/>
      <c r="Y38" s="317"/>
      <c r="Z38" s="330"/>
      <c r="AA38" s="330"/>
      <c r="AB38" s="330"/>
      <c r="AC38" s="330"/>
      <c r="AD38" s="330"/>
      <c r="AE38" s="330"/>
    </row>
    <row r="39" ht="20.1" customHeight="1">
      <c r="A39" s="18"/>
      <c r="B39" s="18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ht="20.1" customHeight="1">
      <c r="A40" s="18"/>
      <c r="B40" s="18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="5" customFormat="1" ht="20.1" customHeight="1">
      <c r="C41" s="44"/>
      <c r="D41" s="44"/>
      <c r="E41" s="44"/>
      <c r="F41" s="44"/>
      <c r="G41" s="44"/>
      <c r="H41" s="44"/>
      <c r="I41" s="44"/>
      <c r="J41" s="44"/>
      <c r="K41" s="44"/>
    </row>
    <row r="42" s="38" customFormat="1" ht="20.1" customHeight="1">
      <c r="B42" s="297" t="s">
        <v>213</v>
      </c>
      <c r="C42" s="331"/>
      <c r="D42" s="331"/>
      <c r="E42" s="331"/>
      <c r="F42" s="331"/>
      <c r="G42" s="77"/>
      <c r="H42" s="77"/>
      <c r="I42" s="77"/>
      <c r="J42" s="77"/>
      <c r="K42" s="77"/>
      <c r="L42" s="332" t="s">
        <v>214</v>
      </c>
      <c r="M42" s="332"/>
      <c r="N42" s="332"/>
      <c r="O42" s="332"/>
      <c r="P42" s="332"/>
      <c r="Q42" s="78"/>
      <c r="R42" s="78"/>
      <c r="S42" s="78"/>
      <c r="T42" s="78"/>
      <c r="U42" s="78"/>
      <c r="V42" s="333" t="s">
        <v>496</v>
      </c>
      <c r="W42" s="334"/>
      <c r="X42" s="334"/>
      <c r="Y42" s="334"/>
      <c r="Z42" s="334"/>
    </row>
    <row r="43" s="5" customFormat="1" ht="19.5" customHeight="1">
      <c r="B43" s="4"/>
      <c r="C43" s="5" t="s">
        <v>80</v>
      </c>
      <c r="E43" s="49"/>
      <c r="F43" s="49"/>
      <c r="G43" s="49"/>
      <c r="H43" s="49"/>
      <c r="I43" s="49"/>
      <c r="J43" s="49"/>
      <c r="K43" s="49"/>
      <c r="M43" s="4"/>
      <c r="N43" s="27" t="s">
        <v>81</v>
      </c>
      <c r="O43" s="4"/>
      <c r="Q43" s="49"/>
      <c r="R43" s="49"/>
      <c r="S43" s="49"/>
      <c r="V43" s="216" t="s">
        <v>128</v>
      </c>
      <c r="W43" s="216"/>
      <c r="X43" s="216"/>
      <c r="Y43" s="216"/>
      <c r="Z43" s="216"/>
    </row>
    <row r="44" ht="20.1" customHeight="1">
      <c r="B44" s="40"/>
      <c r="C44" s="40"/>
      <c r="D44" s="40"/>
      <c r="E44" s="40"/>
      <c r="F44" s="40"/>
      <c r="G44" s="4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40"/>
      <c r="U44" s="40"/>
    </row>
    <row r="45" ht="20.1" customHeight="1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>
      <c r="B47" s="41"/>
    </row>
    <row r="50" ht="19.5">
      <c r="B50" s="42"/>
    </row>
    <row r="51" ht="19.5">
      <c r="B51" s="42"/>
    </row>
    <row r="52" ht="19.5">
      <c r="B52" s="42"/>
    </row>
    <row r="53" ht="19.5">
      <c r="B53" s="42"/>
    </row>
    <row r="54" ht="19.5">
      <c r="B54" s="42"/>
    </row>
    <row r="55" ht="19.5">
      <c r="B55" s="42"/>
    </row>
    <row r="56" ht="19.5">
      <c r="B56" s="42"/>
    </row>
  </sheetData>
  <mergeCells>
    <mergeCell ref="A4:A5"/>
    <mergeCell ref="B4:B5"/>
    <mergeCell ref="G4:M5"/>
    <mergeCell ref="G6:M6"/>
    <mergeCell ref="R6:U6"/>
    <mergeCell ref="N4:Y4"/>
    <mergeCell ref="N5:Q5"/>
    <mergeCell ref="Z8:AB8"/>
    <mergeCell ref="AC4:AE5"/>
    <mergeCell ref="Z6:AB6"/>
    <mergeCell ref="Z4:AB5"/>
    <mergeCell ref="Z12:AB14"/>
    <mergeCell ref="AC12:AE14"/>
    <mergeCell ref="R5:U5"/>
    <mergeCell ref="V5:Y5"/>
    <mergeCell ref="V6:Y6"/>
    <mergeCell ref="Q13:S14"/>
    <mergeCell ref="AC6:AE6"/>
    <mergeCell ref="W13:Y14"/>
    <mergeCell ref="Q12:Y12"/>
    <mergeCell ref="A22:A24"/>
    <mergeCell ref="W23:Z23"/>
    <mergeCell ref="B22:F24"/>
    <mergeCell ref="AC8:AE8"/>
    <mergeCell ref="N12:P14"/>
    <mergeCell ref="T13:V14"/>
    <mergeCell ref="N8:Q8"/>
    <mergeCell ref="V8:Y8"/>
    <mergeCell ref="W17:Y17"/>
    <mergeCell ref="N17:P17"/>
    <mergeCell ref="A8:M8"/>
    <mergeCell ref="O36:P36"/>
    <mergeCell ref="AB23:AE23"/>
    <mergeCell ref="S36:T36"/>
    <mergeCell ref="Z33:AE35"/>
    <mergeCell ref="Z36:AE36"/>
    <mergeCell ref="U33:Y35"/>
    <mergeCell ref="O34:T34"/>
    <mergeCell ref="S35:T35"/>
    <mergeCell ref="Q36:R36"/>
    <mergeCell ref="I36:J36"/>
    <mergeCell ref="K36:L36"/>
    <mergeCell ref="M34:N35"/>
    <mergeCell ref="C6:F6"/>
    <mergeCell ref="B25:F25"/>
    <mergeCell ref="K33:T33"/>
    <mergeCell ref="G12:M14"/>
    <mergeCell ref="L23:L24"/>
    <mergeCell ref="H23:K23"/>
    <mergeCell ref="G22:K22"/>
    <mergeCell ref="G23:G24"/>
    <mergeCell ref="C4:F5"/>
    <mergeCell ref="N6:Q6"/>
    <mergeCell ref="A33:A35"/>
    <mergeCell ref="B33:B35"/>
    <mergeCell ref="C33:D35"/>
    <mergeCell ref="E33:F35"/>
    <mergeCell ref="W15:Y15"/>
    <mergeCell ref="M23:P23"/>
    <mergeCell ref="R8:U8"/>
    <mergeCell ref="V22:Z22"/>
    <mergeCell ref="Q22:U22"/>
    <mergeCell ref="O35:P35"/>
    <mergeCell ref="L22:P22"/>
    <mergeCell ref="A28:F28"/>
    <mergeCell ref="A27:F27"/>
    <mergeCell ref="C36:D36"/>
    <mergeCell ref="M36:N36"/>
    <mergeCell ref="G36:H36"/>
    <mergeCell ref="G33:H35"/>
    <mergeCell ref="E36:F36"/>
    <mergeCell ref="I33:J35"/>
    <mergeCell ref="K34:L35"/>
    <mergeCell ref="AC17:AE17"/>
    <mergeCell ref="Q17:S17"/>
    <mergeCell ref="R23:U23"/>
    <mergeCell ref="AA23:AA24"/>
    <mergeCell ref="V23:V24"/>
    <mergeCell ref="Q23:Q24"/>
    <mergeCell ref="Z17:AB17"/>
    <mergeCell ref="AA22:AE22"/>
    <mergeCell ref="U36:Y36"/>
    <mergeCell ref="AB1:AE1"/>
    <mergeCell ref="Q35:R35"/>
    <mergeCell ref="V43:Z43"/>
    <mergeCell ref="Z38:AE38"/>
    <mergeCell ref="B42:F42"/>
    <mergeCell ref="L42:P42"/>
    <mergeCell ref="V42:Z42"/>
    <mergeCell ref="E38:F38"/>
    <mergeCell ref="G38:H38"/>
    <mergeCell ref="M38:N38"/>
    <mergeCell ref="O38:P38"/>
    <mergeCell ref="I38:J38"/>
    <mergeCell ref="A38:D38"/>
    <mergeCell ref="A17:M17"/>
    <mergeCell ref="T17:V17"/>
    <mergeCell ref="Q38:R38"/>
    <mergeCell ref="K38:L38"/>
    <mergeCell ref="S38:T38"/>
    <mergeCell ref="U38:Y38"/>
    <mergeCell ref="A12:A14"/>
    <mergeCell ref="B12:B14"/>
    <mergeCell ref="C12:F14"/>
    <mergeCell ref="C15:F15"/>
    <mergeCell ref="G15:M15"/>
    <mergeCell ref="N15:P15"/>
    <mergeCell ref="T15:V15"/>
    <mergeCell ref="Q15:S15"/>
    <mergeCell ref="AC15:AE15"/>
    <mergeCell ref="Z15:AB15"/>
    <mergeCell ref="G7:M7"/>
    <mergeCell ref="R7:U7"/>
    <mergeCell ref="N7:Q7"/>
    <mergeCell ref="V7:Y7"/>
    <mergeCell ref="Z7:AB7"/>
    <mergeCell ref="AC7:AE7"/>
    <mergeCell ref="C7:F7"/>
    <mergeCell ref="N16:P16"/>
    <mergeCell ref="G16:M16"/>
    <mergeCell ref="C16:F16"/>
    <mergeCell ref="Q16:S16"/>
    <mergeCell ref="T16:V16"/>
    <mergeCell ref="AC16:AE16"/>
    <mergeCell ref="Z16:AB16"/>
    <mergeCell ref="W16:Y16"/>
    <mergeCell ref="B26:F26"/>
    <mergeCell ref="U37:Y37"/>
    <mergeCell ref="Z37:AE37"/>
    <mergeCell ref="O37:P37"/>
    <mergeCell ref="Q37:R37"/>
    <mergeCell ref="K37:L37"/>
    <mergeCell ref="M37:N37"/>
    <mergeCell ref="I37:J37"/>
    <mergeCell ref="C37:D37"/>
    <mergeCell ref="E37:F37"/>
    <mergeCell ref="G37:H37"/>
    <mergeCell ref="S37:T37"/>
  </mergeCells>
  <phoneticPr fontId="3" type="noConversion"/>
  <pageMargins left="1.18110236220472" right="0.393700787401575" top="0.78740157480315" bottom="0.78740157480315" header="0.47244094488189" footer="0.31496062992126"/>
  <pageSetup paperSize="9" scale="35" orientation="landscape" verticalDpi="1200" r:id="rId1"/>
  <headerFooter alignWithMargins="0">
    <oddHeader>&amp;C&amp;"Times New Roman,обычный"&amp;14
 14&amp;R
&amp;"Times New Roman,обычный"&amp;14Продовження додатка 1
Таблиця 6
</oddHeader>
  </headerFooter>
  <ignoredErrors>
    <ignoredError sqref="N11 R11:Y11 Q23 T23 W23 E53:F53" formulaRange="1"/>
    <ignoredError sqref="W37:Z37 AA7:AB7 H37:K37 M37:P37 R37:U37 AB37:AE3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baseType="variant" size="2">
      <vt:variant>
        <vt:lpstr>Worksheets</vt:lpstr>
      </vt:variant>
      <vt:variant>
        <vt:i4>8</vt:i4>
      </vt:variant>
    </vt:vector>
  </HeadingPairs>
  <TitlesOfParts>
    <vt:vector baseType="lpstr" size="8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</vt:vector>
  </TitlesOfParts>
  <Application>Microsoft Excel</Application>
  <AppVersion>12.000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Igor Kovalenko</cp:lastModifiedBy>
  <cp:lastPrinted>2018-09-14T07:30:31Z</cp:lastPrinted>
  <dcterms:created xsi:type="dcterms:W3CDTF">2021-04-14T11:16:37Z</dcterms:created>
  <dcterms:modified xsi:type="dcterms:W3CDTF">2021-04-14T08:16:37Z</dcterms:modified>
</cp:coreProperties>
</file>